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440" windowHeight="12828" activeTab="0"/>
  </bookViews>
  <sheets>
    <sheet name="トップリーグ" sheetId="1" r:id="rId1"/>
  </sheets>
  <definedNames>
    <definedName name="_xlnm.Print_Area" localSheetId="0">'トップリーグ'!$A$1:$AG$60</definedName>
  </definedNames>
  <calcPr fullCalcOnLoad="1"/>
</workbook>
</file>

<file path=xl/sharedStrings.xml><?xml version="1.0" encoding="utf-8"?>
<sst xmlns="http://schemas.openxmlformats.org/spreadsheetml/2006/main" count="158" uniqueCount="76">
  <si>
    <t>勝点</t>
  </si>
  <si>
    <t>得失差</t>
  </si>
  <si>
    <t>得点</t>
  </si>
  <si>
    <t>失点</t>
  </si>
  <si>
    <t>勝</t>
  </si>
  <si>
    <t>分</t>
  </si>
  <si>
    <t>負</t>
  </si>
  <si>
    <t>順位</t>
  </si>
  <si>
    <t>総括責任者　</t>
  </si>
  <si>
    <t>連絡先</t>
  </si>
  <si>
    <t>責任者</t>
  </si>
  <si>
    <t>TEL/FAX</t>
  </si>
  <si>
    <t>大槻　祐司</t>
  </si>
  <si>
    <t>０７９８－６６－０８６７</t>
  </si>
  <si>
    <t>高須SC</t>
  </si>
  <si>
    <t>段上SC</t>
  </si>
  <si>
    <t>西宮浜JFC</t>
  </si>
  <si>
    <t>名塩SC</t>
  </si>
  <si>
    <t>南甲子園SC</t>
  </si>
  <si>
    <t>高木SC</t>
  </si>
  <si>
    <t>西宮SS</t>
  </si>
  <si>
    <t>鳴尾北SC</t>
  </si>
  <si>
    <t>E-mail: otsuki3@hcc1.bai.ne.jp</t>
  </si>
  <si>
    <t>瓦木SC</t>
  </si>
  <si>
    <t>津村　得雄</t>
  </si>
  <si>
    <t>０７９７－６２－０１１３</t>
  </si>
  <si>
    <t>TEL</t>
  </si>
  <si>
    <t>０７９７－６２－０３４０</t>
  </si>
  <si>
    <t>FAX</t>
  </si>
  <si>
    <t>E-mail: t-tsumura29@bcb.bai.ne.jp</t>
  </si>
  <si>
    <t>アズリー東山台SC</t>
  </si>
  <si>
    <t>浜脇ドリームス</t>
  </si>
  <si>
    <t>平成27年度トップリーグ戦表（1ｓｔ）</t>
  </si>
  <si>
    <t>トップリーグ</t>
  </si>
  <si>
    <t>A部</t>
  </si>
  <si>
    <t>K.S.FC</t>
  </si>
  <si>
    <t>辻本　広希</t>
  </si>
  <si>
    <t>K.S.FC</t>
  </si>
  <si>
    <t>B部</t>
  </si>
  <si>
    <t>C部</t>
  </si>
  <si>
    <t>D部</t>
  </si>
  <si>
    <t>E部</t>
  </si>
  <si>
    <t>F部</t>
  </si>
  <si>
    <t>夙川SC</t>
  </si>
  <si>
    <t>やまぐちFCキッカーズ</t>
  </si>
  <si>
    <t>大社SC</t>
  </si>
  <si>
    <t>FC YOKEN</t>
  </si>
  <si>
    <t>甲陽園FC</t>
  </si>
  <si>
    <t>甲子園SS</t>
  </si>
  <si>
    <t>今津FC</t>
  </si>
  <si>
    <t>仁川FC</t>
  </si>
  <si>
    <t>安井SC</t>
  </si>
  <si>
    <t>FC甲東VIVO</t>
  </si>
  <si>
    <t>春風JFC W</t>
  </si>
  <si>
    <t>西宮SCカスタム</t>
  </si>
  <si>
    <t>神原SC</t>
  </si>
  <si>
    <t>段上西FC</t>
  </si>
  <si>
    <t>上ヶ原FC</t>
  </si>
  <si>
    <t>北六甲台FC</t>
  </si>
  <si>
    <t>甲子園浜SC</t>
  </si>
  <si>
    <t>鳴尾SC A</t>
  </si>
  <si>
    <t>上ヶ原南SC</t>
  </si>
  <si>
    <t>用海FC</t>
  </si>
  <si>
    <t>上甲子園SC</t>
  </si>
  <si>
    <t>瓦林FC</t>
  </si>
  <si>
    <t>生瀬SC</t>
  </si>
  <si>
    <t>FC広田</t>
  </si>
  <si>
    <t>春風JFC S</t>
  </si>
  <si>
    <t>鳴尾SC B</t>
  </si>
  <si>
    <t>安原　隆博</t>
  </si>
  <si>
    <t>集　幹雄</t>
  </si>
  <si>
    <t>井渓　訓至</t>
  </si>
  <si>
    <t>中山　貴博</t>
  </si>
  <si>
    <t>山本　高史</t>
  </si>
  <si>
    <t>△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</si>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</sst>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23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60"/>
  <sheetViews>
    <sheetView tabSelected="1" zoomScale="70" zoomScaleNormal="70" zoomScaleSheetLayoutView="100" zoomScalePageLayoutView="0" workbookViewId="0" topLeftCell="A34">
      <selection activeCell="AG61" sqref="AG61"/>
    </sheetView>
  </sheetViews>
  <sheetFormatPr defaultColWidth="9.00390625" defaultRowHeight="13.5"/>
  <cols>
    <col min="1" max="1" width="19.50390625" style="14" customWidth="1"/>
    <col min="2" max="25" width="4.75390625" style="1" customWidth="1"/>
    <col min="26" max="28" width="3.125" style="1" customWidth="1"/>
    <col min="29" max="31" width="5.875" style="1" customWidth="1"/>
    <col min="32" max="32" width="6.125" style="1" customWidth="1"/>
    <col min="33" max="33" width="5.875" style="1" customWidth="1"/>
    <col min="34" max="34" width="2.75390625" style="1" customWidth="1"/>
    <col min="35" max="35" width="2.875" style="1" hidden="1" customWidth="1"/>
    <col min="36" max="36" width="2.875" style="1" customWidth="1"/>
    <col min="37" max="37" width="5.625" style="1" customWidth="1"/>
    <col min="38" max="16384" width="9.00390625" style="1" customWidth="1"/>
  </cols>
  <sheetData>
    <row r="1" spans="1:33" ht="28.5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ht="18" customHeight="1">
      <c r="A2" s="14" t="s">
        <v>33</v>
      </c>
    </row>
    <row r="3" spans="2:16" ht="18" customHeight="1">
      <c r="B3" s="1" t="s">
        <v>8</v>
      </c>
      <c r="E3" s="1" t="s">
        <v>12</v>
      </c>
      <c r="H3" s="1" t="s">
        <v>11</v>
      </c>
      <c r="K3" s="1" t="s">
        <v>13</v>
      </c>
      <c r="P3" s="1" t="s">
        <v>22</v>
      </c>
    </row>
    <row r="4" spans="2:16" ht="18" customHeight="1">
      <c r="B4" s="1" t="s">
        <v>9</v>
      </c>
      <c r="E4" s="1" t="s">
        <v>24</v>
      </c>
      <c r="H4" s="1" t="s">
        <v>26</v>
      </c>
      <c r="K4" s="1" t="s">
        <v>25</v>
      </c>
      <c r="P4" s="1" t="s">
        <v>29</v>
      </c>
    </row>
    <row r="5" spans="8:11" ht="18" customHeight="1">
      <c r="H5" s="1" t="s">
        <v>28</v>
      </c>
      <c r="K5" s="1" t="s">
        <v>27</v>
      </c>
    </row>
    <row r="6" spans="1:11" s="13" customFormat="1" ht="18" customHeight="1">
      <c r="A6" s="18" t="s">
        <v>34</v>
      </c>
      <c r="B6" s="12"/>
      <c r="C6" s="12"/>
      <c r="D6" s="12"/>
      <c r="E6" s="12" t="s">
        <v>10</v>
      </c>
      <c r="F6" s="12"/>
      <c r="G6" s="13" t="s">
        <v>35</v>
      </c>
      <c r="K6" s="13" t="s">
        <v>36</v>
      </c>
    </row>
    <row r="7" spans="1:37" s="13" customFormat="1" ht="18" customHeight="1">
      <c r="A7" s="15"/>
      <c r="B7" s="25" t="str">
        <f>A8</f>
        <v>南甲子園SC</v>
      </c>
      <c r="C7" s="26"/>
      <c r="D7" s="27"/>
      <c r="E7" s="25" t="str">
        <f>A9</f>
        <v>K.S.FC</v>
      </c>
      <c r="F7" s="26"/>
      <c r="G7" s="27"/>
      <c r="H7" s="25" t="str">
        <f>A10</f>
        <v>高木SC</v>
      </c>
      <c r="I7" s="26"/>
      <c r="J7" s="27"/>
      <c r="K7" s="25" t="str">
        <f>A11</f>
        <v>西宮SS</v>
      </c>
      <c r="L7" s="26"/>
      <c r="M7" s="27"/>
      <c r="N7" s="25" t="str">
        <f>A12</f>
        <v>高須SC</v>
      </c>
      <c r="O7" s="26"/>
      <c r="P7" s="27"/>
      <c r="Q7" s="25" t="str">
        <f>A13</f>
        <v>名塩SC</v>
      </c>
      <c r="R7" s="26"/>
      <c r="S7" s="27"/>
      <c r="T7" s="25" t="str">
        <f>A14</f>
        <v>浜脇ドリームス</v>
      </c>
      <c r="U7" s="26"/>
      <c r="V7" s="27"/>
      <c r="W7" s="25" t="str">
        <f>A15</f>
        <v>鳴尾北SC</v>
      </c>
      <c r="X7" s="26"/>
      <c r="Y7" s="27"/>
      <c r="Z7" s="7" t="s">
        <v>4</v>
      </c>
      <c r="AA7" s="7" t="s">
        <v>5</v>
      </c>
      <c r="AB7" s="7" t="s">
        <v>6</v>
      </c>
      <c r="AC7" s="6" t="s">
        <v>0</v>
      </c>
      <c r="AD7" s="6" t="s">
        <v>2</v>
      </c>
      <c r="AE7" s="6" t="s">
        <v>3</v>
      </c>
      <c r="AF7" s="7" t="s">
        <v>1</v>
      </c>
      <c r="AG7" s="7" t="s">
        <v>7</v>
      </c>
      <c r="AH7" s="2"/>
      <c r="AI7" s="11"/>
      <c r="AJ7" s="2"/>
      <c r="AK7" s="11"/>
    </row>
    <row r="8" spans="1:37" s="13" customFormat="1" ht="18" customHeight="1">
      <c r="A8" s="17" t="s">
        <v>18</v>
      </c>
      <c r="B8" s="20"/>
      <c r="C8" s="22"/>
      <c r="D8" s="23"/>
      <c r="E8" s="3">
        <v>0</v>
      </c>
      <c r="F8" s="3" t="str">
        <f>IF(E8&gt;G8,"○",IF(E8&lt;G8,"●"," "))</f>
        <v>●</v>
      </c>
      <c r="G8" s="4">
        <v>1</v>
      </c>
      <c r="H8" s="3">
        <v>2</v>
      </c>
      <c r="I8" s="3" t="str">
        <f>IF(H8&gt;J8,"○",IF(H8&lt;J8,"●"," "))</f>
        <v>○</v>
      </c>
      <c r="J8" s="4">
        <v>1</v>
      </c>
      <c r="K8" s="3">
        <v>4</v>
      </c>
      <c r="L8" s="3" t="str">
        <f>IF(K8&gt;M8,"○",IF(K8&lt;M8,"●"," "))</f>
        <v>○</v>
      </c>
      <c r="M8" s="4">
        <v>0</v>
      </c>
      <c r="N8" s="3">
        <v>0</v>
      </c>
      <c r="O8" s="3" t="str">
        <f>IF(N8&gt;P8,"○",IF(N8&lt;P8,"●"," "))</f>
        <v>●</v>
      </c>
      <c r="P8" s="4">
        <v>2</v>
      </c>
      <c r="Q8" s="3">
        <v>1</v>
      </c>
      <c r="R8" s="3" t="str">
        <f>IF(Q8&gt;S8,"○",IF(Q8&lt;S8,"●"," "))</f>
        <v>●</v>
      </c>
      <c r="S8" s="4">
        <v>3</v>
      </c>
      <c r="T8" s="3">
        <v>2</v>
      </c>
      <c r="U8" s="3" t="str">
        <f aca="true" t="shared" si="0" ref="U8:U13">IF(T8&gt;V8,"○",IF(T8&lt;V8,"●"," "))</f>
        <v>●</v>
      </c>
      <c r="V8" s="4">
        <v>3</v>
      </c>
      <c r="W8" s="3">
        <v>1</v>
      </c>
      <c r="X8" s="3" t="s">
        <v>74</v>
      </c>
      <c r="Y8" s="4">
        <v>1</v>
      </c>
      <c r="Z8" s="7">
        <f>COUNTIF(B8:Y8,"○")</f>
        <v>2</v>
      </c>
      <c r="AA8" s="7">
        <f>COUNTIF(B8:Y8,"△")</f>
        <v>1</v>
      </c>
      <c r="AB8" s="7">
        <f>COUNTIF(B8:Y8,"●")</f>
        <v>4</v>
      </c>
      <c r="AC8" s="6">
        <f aca="true" t="shared" si="1" ref="AC8:AC15">Z8*3+AA8</f>
        <v>7</v>
      </c>
      <c r="AD8" s="6">
        <f>E8+H8+K8+N8+Q8+T8+W8</f>
        <v>10</v>
      </c>
      <c r="AE8" s="6">
        <f>G8+J8+M8+P8+S8+V8+Y8</f>
        <v>11</v>
      </c>
      <c r="AF8" s="7">
        <f aca="true" t="shared" si="2" ref="AF8:AF15">AD8-AE8</f>
        <v>-1</v>
      </c>
      <c r="AG8" s="7">
        <v>5</v>
      </c>
      <c r="AH8" s="2"/>
      <c r="AI8" s="2"/>
      <c r="AJ8" s="2"/>
      <c r="AK8" s="8"/>
    </row>
    <row r="9" spans="1:37" s="13" customFormat="1" ht="18" customHeight="1">
      <c r="A9" s="17" t="s">
        <v>37</v>
      </c>
      <c r="B9" s="3">
        <f>G8</f>
        <v>1</v>
      </c>
      <c r="C9" s="3" t="str">
        <f aca="true" t="shared" si="3" ref="C9:C14">IF(B9&gt;D9,"○",IF(B9&lt;D9,"●"," "))</f>
        <v>○</v>
      </c>
      <c r="D9" s="4">
        <f>E8</f>
        <v>0</v>
      </c>
      <c r="E9" s="19"/>
      <c r="F9" s="22"/>
      <c r="G9" s="23"/>
      <c r="H9" s="6">
        <v>1</v>
      </c>
      <c r="I9" s="3" t="s">
        <v>74</v>
      </c>
      <c r="J9" s="4">
        <v>1</v>
      </c>
      <c r="K9" s="3">
        <v>1</v>
      </c>
      <c r="L9" s="3" t="s">
        <v>74</v>
      </c>
      <c r="M9" s="4">
        <v>1</v>
      </c>
      <c r="N9" s="3">
        <v>1</v>
      </c>
      <c r="O9" s="3" t="str">
        <f>IF(N9&gt;P9,"○",IF(N9&lt;P9,"●"," "))</f>
        <v>●</v>
      </c>
      <c r="P9" s="4">
        <v>2</v>
      </c>
      <c r="Q9" s="3">
        <v>0</v>
      </c>
      <c r="R9" s="3" t="s">
        <v>74</v>
      </c>
      <c r="S9" s="4">
        <v>0</v>
      </c>
      <c r="T9" s="3">
        <v>3</v>
      </c>
      <c r="U9" s="3" t="str">
        <f t="shared" si="0"/>
        <v>○</v>
      </c>
      <c r="V9" s="4">
        <v>0</v>
      </c>
      <c r="W9" s="3">
        <v>2</v>
      </c>
      <c r="X9" s="3" t="str">
        <f aca="true" t="shared" si="4" ref="X9:X14">IF(W9&gt;Y9,"○",IF(W9&lt;Y9,"●"," "))</f>
        <v>○</v>
      </c>
      <c r="Y9" s="4">
        <v>0</v>
      </c>
      <c r="Z9" s="7">
        <f aca="true" t="shared" si="5" ref="Z9:Z15">COUNTIF(B9:Y9,"○")</f>
        <v>3</v>
      </c>
      <c r="AA9" s="7">
        <f aca="true" t="shared" si="6" ref="AA9:AA15">COUNTIF(B9:Y9,"△")</f>
        <v>3</v>
      </c>
      <c r="AB9" s="7">
        <f aca="true" t="shared" si="7" ref="AB9:AB15">COUNTIF(B9:Y9,"●")</f>
        <v>1</v>
      </c>
      <c r="AC9" s="6">
        <f t="shared" si="1"/>
        <v>12</v>
      </c>
      <c r="AD9" s="6">
        <f>B9+H9+K9+N9+Q9+T9+W9</f>
        <v>9</v>
      </c>
      <c r="AE9" s="6">
        <f>D9+J9+M9+P9+S9+V9+Y9</f>
        <v>4</v>
      </c>
      <c r="AF9" s="7">
        <f t="shared" si="2"/>
        <v>5</v>
      </c>
      <c r="AG9" s="7">
        <v>3</v>
      </c>
      <c r="AH9" s="2"/>
      <c r="AI9" s="2"/>
      <c r="AJ9" s="2"/>
      <c r="AK9" s="8"/>
    </row>
    <row r="10" spans="1:37" s="13" customFormat="1" ht="18" customHeight="1">
      <c r="A10" s="17" t="s">
        <v>19</v>
      </c>
      <c r="B10" s="10">
        <f>J8</f>
        <v>1</v>
      </c>
      <c r="C10" s="3" t="str">
        <f t="shared" si="3"/>
        <v>●</v>
      </c>
      <c r="D10" s="16">
        <f>H8</f>
        <v>2</v>
      </c>
      <c r="E10" s="10">
        <f>J9</f>
        <v>1</v>
      </c>
      <c r="F10" s="3" t="s">
        <v>74</v>
      </c>
      <c r="G10" s="9">
        <f>H9</f>
        <v>1</v>
      </c>
      <c r="H10" s="19"/>
      <c r="I10" s="22"/>
      <c r="J10" s="23"/>
      <c r="K10" s="10">
        <v>4</v>
      </c>
      <c r="L10" s="3" t="str">
        <f>IF(K10&gt;M10,"○",IF(K10&lt;M10,"●"," "))</f>
        <v>○</v>
      </c>
      <c r="M10" s="9">
        <v>2</v>
      </c>
      <c r="N10" s="10">
        <v>1</v>
      </c>
      <c r="O10" s="3" t="str">
        <f>IF(N10&gt;P10,"○",IF(N10&lt;P10,"●"," "))</f>
        <v>○</v>
      </c>
      <c r="P10" s="9">
        <v>0</v>
      </c>
      <c r="Q10" s="10">
        <v>4</v>
      </c>
      <c r="R10" s="3" t="str">
        <f>IF(Q10&gt;S10,"○",IF(Q10&lt;S10,"●"," "))</f>
        <v>○</v>
      </c>
      <c r="S10" s="9">
        <v>1</v>
      </c>
      <c r="T10" s="3">
        <v>4</v>
      </c>
      <c r="U10" s="3" t="str">
        <f t="shared" si="0"/>
        <v>○</v>
      </c>
      <c r="V10" s="4">
        <v>1</v>
      </c>
      <c r="W10" s="3">
        <v>2</v>
      </c>
      <c r="X10" s="3" t="str">
        <f t="shared" si="4"/>
        <v>○</v>
      </c>
      <c r="Y10" s="4">
        <v>0</v>
      </c>
      <c r="Z10" s="7">
        <f t="shared" si="5"/>
        <v>5</v>
      </c>
      <c r="AA10" s="7">
        <f t="shared" si="6"/>
        <v>1</v>
      </c>
      <c r="AB10" s="7">
        <f t="shared" si="7"/>
        <v>1</v>
      </c>
      <c r="AC10" s="6">
        <f t="shared" si="1"/>
        <v>16</v>
      </c>
      <c r="AD10" s="6">
        <f>E10+B10+K10+N10+Q10+T10+W10</f>
        <v>17</v>
      </c>
      <c r="AE10" s="6">
        <f>G10+D10+M10+P10+S10+V10+Y10</f>
        <v>7</v>
      </c>
      <c r="AF10" s="7">
        <f t="shared" si="2"/>
        <v>10</v>
      </c>
      <c r="AG10" s="7">
        <v>2</v>
      </c>
      <c r="AH10" s="2"/>
      <c r="AI10" s="2"/>
      <c r="AJ10" s="2"/>
      <c r="AK10" s="8"/>
    </row>
    <row r="11" spans="1:37" s="13" customFormat="1" ht="18" customHeight="1">
      <c r="A11" s="5" t="s">
        <v>20</v>
      </c>
      <c r="B11" s="3">
        <f>M8</f>
        <v>0</v>
      </c>
      <c r="C11" s="3" t="str">
        <f t="shared" si="3"/>
        <v>●</v>
      </c>
      <c r="D11" s="4">
        <f>K8</f>
        <v>4</v>
      </c>
      <c r="E11" s="6">
        <f>M9</f>
        <v>1</v>
      </c>
      <c r="F11" s="3" t="s">
        <v>74</v>
      </c>
      <c r="G11" s="4">
        <f>K9</f>
        <v>1</v>
      </c>
      <c r="H11" s="3">
        <f>M10</f>
        <v>2</v>
      </c>
      <c r="I11" s="3" t="str">
        <f>IF(H11&gt;J11,"○",IF(H11&lt;J11,"●"," "))</f>
        <v>●</v>
      </c>
      <c r="J11" s="4">
        <f>K10</f>
        <v>4</v>
      </c>
      <c r="K11" s="19"/>
      <c r="L11" s="22"/>
      <c r="M11" s="23"/>
      <c r="N11" s="3">
        <v>1</v>
      </c>
      <c r="O11" s="3" t="str">
        <f>IF(N11&gt;P11,"○",IF(N11&lt;P11,"●"," "))</f>
        <v>●</v>
      </c>
      <c r="P11" s="4">
        <v>2</v>
      </c>
      <c r="Q11" s="3">
        <v>1</v>
      </c>
      <c r="R11" s="3" t="str">
        <f>IF(Q11&gt;S11,"○",IF(Q11&lt;S11,"●"," "))</f>
        <v>●</v>
      </c>
      <c r="S11" s="4">
        <v>2</v>
      </c>
      <c r="T11" s="3">
        <v>2</v>
      </c>
      <c r="U11" s="3" t="str">
        <f t="shared" si="0"/>
        <v>○</v>
      </c>
      <c r="V11" s="4">
        <v>0</v>
      </c>
      <c r="W11" s="3">
        <v>0</v>
      </c>
      <c r="X11" s="3" t="str">
        <f t="shared" si="4"/>
        <v>●</v>
      </c>
      <c r="Y11" s="4">
        <v>1</v>
      </c>
      <c r="Z11" s="7">
        <f t="shared" si="5"/>
        <v>1</v>
      </c>
      <c r="AA11" s="7">
        <f t="shared" si="6"/>
        <v>1</v>
      </c>
      <c r="AB11" s="7">
        <f t="shared" si="7"/>
        <v>5</v>
      </c>
      <c r="AC11" s="6">
        <f t="shared" si="1"/>
        <v>4</v>
      </c>
      <c r="AD11" s="6">
        <f>E11+H11+B11+N11+Q11+T11+W11</f>
        <v>7</v>
      </c>
      <c r="AE11" s="6">
        <f>G11+J11+D11+P11+S11+V11+Y11</f>
        <v>14</v>
      </c>
      <c r="AF11" s="7">
        <f t="shared" si="2"/>
        <v>-7</v>
      </c>
      <c r="AG11" s="7">
        <v>8</v>
      </c>
      <c r="AH11" s="2"/>
      <c r="AI11" s="2"/>
      <c r="AJ11" s="2"/>
      <c r="AK11" s="8"/>
    </row>
    <row r="12" spans="1:37" s="13" customFormat="1" ht="18" customHeight="1">
      <c r="A12" s="5" t="s">
        <v>14</v>
      </c>
      <c r="B12" s="3">
        <f>P8</f>
        <v>2</v>
      </c>
      <c r="C12" s="3" t="str">
        <f t="shared" si="3"/>
        <v>○</v>
      </c>
      <c r="D12" s="4">
        <f>N8</f>
        <v>0</v>
      </c>
      <c r="E12" s="6">
        <f>P9</f>
        <v>2</v>
      </c>
      <c r="F12" s="3" t="str">
        <f>IF(E12&gt;G12,"○",IF(E12&lt;G12,"●"," "))</f>
        <v>○</v>
      </c>
      <c r="G12" s="4">
        <f>N9</f>
        <v>1</v>
      </c>
      <c r="H12" s="3">
        <f>P10</f>
        <v>0</v>
      </c>
      <c r="I12" s="3" t="str">
        <f>IF(H12&gt;J12,"○",IF(H12&lt;J12,"●"," "))</f>
        <v>●</v>
      </c>
      <c r="J12" s="4">
        <f>N10</f>
        <v>1</v>
      </c>
      <c r="K12" s="3">
        <f>P11</f>
        <v>2</v>
      </c>
      <c r="L12" s="3" t="str">
        <f>IF(K12&gt;M12,"○",IF(K12&lt;M12,"●"," "))</f>
        <v>○</v>
      </c>
      <c r="M12" s="4">
        <f>N11</f>
        <v>1</v>
      </c>
      <c r="N12" s="19"/>
      <c r="O12" s="22"/>
      <c r="P12" s="23"/>
      <c r="Q12" s="3">
        <v>1</v>
      </c>
      <c r="R12" s="3" t="str">
        <f>IF(Q12&gt;S12,"○",IF(Q12&lt;S12,"●"," "))</f>
        <v>○</v>
      </c>
      <c r="S12" s="4">
        <v>0</v>
      </c>
      <c r="T12" s="3">
        <v>5</v>
      </c>
      <c r="U12" s="3" t="str">
        <f>IF(T12&gt;V12,"○",IF(T12&lt;V12,"●"," "))</f>
        <v>○</v>
      </c>
      <c r="V12" s="4">
        <v>0</v>
      </c>
      <c r="W12" s="3">
        <v>2</v>
      </c>
      <c r="X12" s="3" t="str">
        <f t="shared" si="4"/>
        <v>○</v>
      </c>
      <c r="Y12" s="4">
        <v>0</v>
      </c>
      <c r="Z12" s="7">
        <f t="shared" si="5"/>
        <v>6</v>
      </c>
      <c r="AA12" s="7">
        <f t="shared" si="6"/>
        <v>0</v>
      </c>
      <c r="AB12" s="7">
        <f t="shared" si="7"/>
        <v>1</v>
      </c>
      <c r="AC12" s="6">
        <f t="shared" si="1"/>
        <v>18</v>
      </c>
      <c r="AD12" s="6">
        <f>E12+H12+K12+B12+Q12+T12+W12</f>
        <v>14</v>
      </c>
      <c r="AE12" s="6">
        <f>G12+J12+M12+D12+S12+V12+Y12</f>
        <v>3</v>
      </c>
      <c r="AF12" s="7">
        <f t="shared" si="2"/>
        <v>11</v>
      </c>
      <c r="AG12" s="7">
        <v>1</v>
      </c>
      <c r="AH12" s="2"/>
      <c r="AI12" s="2"/>
      <c r="AJ12" s="2"/>
      <c r="AK12" s="11"/>
    </row>
    <row r="13" spans="1:37" s="13" customFormat="1" ht="18" customHeight="1">
      <c r="A13" s="5" t="s">
        <v>17</v>
      </c>
      <c r="B13" s="3">
        <f>S8</f>
        <v>3</v>
      </c>
      <c r="C13" s="3" t="str">
        <f t="shared" si="3"/>
        <v>○</v>
      </c>
      <c r="D13" s="4">
        <f>Q8</f>
        <v>1</v>
      </c>
      <c r="E13" s="6">
        <f>S9</f>
        <v>0</v>
      </c>
      <c r="F13" s="3" t="s">
        <v>74</v>
      </c>
      <c r="G13" s="4">
        <f>Q9</f>
        <v>0</v>
      </c>
      <c r="H13" s="3">
        <f>S10</f>
        <v>1</v>
      </c>
      <c r="I13" s="3" t="str">
        <f>IF(H13&gt;J13,"○",IF(H13&lt;J13,"●"," "))</f>
        <v>●</v>
      </c>
      <c r="J13" s="4">
        <f>Q10</f>
        <v>4</v>
      </c>
      <c r="K13" s="3">
        <f>S11</f>
        <v>2</v>
      </c>
      <c r="L13" s="3" t="str">
        <f>IF(K13&gt;M13,"○",IF(K13&lt;M13,"●"," "))</f>
        <v>○</v>
      </c>
      <c r="M13" s="4">
        <f>Q11</f>
        <v>1</v>
      </c>
      <c r="N13" s="3">
        <f>S12</f>
        <v>0</v>
      </c>
      <c r="O13" s="3" t="str">
        <f>IF(N13&gt;P13,"○",IF(N13&lt;P13,"●"," "))</f>
        <v>●</v>
      </c>
      <c r="P13" s="4">
        <f>Q12</f>
        <v>1</v>
      </c>
      <c r="Q13" s="19"/>
      <c r="R13" s="20"/>
      <c r="S13" s="21"/>
      <c r="T13" s="3">
        <v>2</v>
      </c>
      <c r="U13" s="3" t="str">
        <f t="shared" si="0"/>
        <v>●</v>
      </c>
      <c r="V13" s="4">
        <v>3</v>
      </c>
      <c r="W13" s="3">
        <v>1</v>
      </c>
      <c r="X13" s="3" t="str">
        <f t="shared" si="4"/>
        <v>○</v>
      </c>
      <c r="Y13" s="4">
        <v>0</v>
      </c>
      <c r="Z13" s="7">
        <f t="shared" si="5"/>
        <v>3</v>
      </c>
      <c r="AA13" s="7">
        <f t="shared" si="6"/>
        <v>1</v>
      </c>
      <c r="AB13" s="7">
        <f t="shared" si="7"/>
        <v>3</v>
      </c>
      <c r="AC13" s="6">
        <f t="shared" si="1"/>
        <v>10</v>
      </c>
      <c r="AD13" s="6">
        <f>E13+H13+K13+N13+B13+T13+W13</f>
        <v>9</v>
      </c>
      <c r="AE13" s="6">
        <f>G13+J13+M13+P13+D13+V13+Y13</f>
        <v>10</v>
      </c>
      <c r="AF13" s="7">
        <f t="shared" si="2"/>
        <v>-1</v>
      </c>
      <c r="AG13" s="7">
        <v>4</v>
      </c>
      <c r="AH13" s="2"/>
      <c r="AI13" s="2"/>
      <c r="AJ13" s="2"/>
      <c r="AK13" s="11"/>
    </row>
    <row r="14" spans="1:37" s="13" customFormat="1" ht="18" customHeight="1">
      <c r="A14" s="5" t="s">
        <v>31</v>
      </c>
      <c r="B14" s="3">
        <f>V8</f>
        <v>3</v>
      </c>
      <c r="C14" s="3" t="str">
        <f t="shared" si="3"/>
        <v>○</v>
      </c>
      <c r="D14" s="4">
        <f>T8</f>
        <v>2</v>
      </c>
      <c r="E14" s="6">
        <f>V9</f>
        <v>0</v>
      </c>
      <c r="F14" s="3" t="str">
        <f>IF(E14&gt;G14,"○",IF(E14&lt;G14,"●"," "))</f>
        <v>●</v>
      </c>
      <c r="G14" s="4">
        <f>T9</f>
        <v>3</v>
      </c>
      <c r="H14" s="3">
        <f>V10</f>
        <v>1</v>
      </c>
      <c r="I14" s="3" t="str">
        <f>IF(H14&gt;J14,"○",IF(H14&lt;J14,"●"," "))</f>
        <v>●</v>
      </c>
      <c r="J14" s="4">
        <f>T10</f>
        <v>4</v>
      </c>
      <c r="K14" s="3">
        <f>V11</f>
        <v>0</v>
      </c>
      <c r="L14" s="3" t="str">
        <f>IF(K14&gt;M14,"○",IF(K14&lt;M14,"●"," "))</f>
        <v>●</v>
      </c>
      <c r="M14" s="4">
        <f>T11</f>
        <v>2</v>
      </c>
      <c r="N14" s="3">
        <f>V12</f>
        <v>0</v>
      </c>
      <c r="O14" s="3" t="str">
        <f>IF(N14&gt;P14,"○",IF(N14&lt;P14,"●"," "))</f>
        <v>●</v>
      </c>
      <c r="P14" s="4">
        <f>T12</f>
        <v>5</v>
      </c>
      <c r="Q14" s="3">
        <f>V13</f>
        <v>3</v>
      </c>
      <c r="R14" s="3" t="str">
        <f>IF(Q14&gt;S14,"○",IF(Q14&lt;S14,"●"," "))</f>
        <v>○</v>
      </c>
      <c r="S14" s="4">
        <f>T13</f>
        <v>2</v>
      </c>
      <c r="T14" s="19"/>
      <c r="U14" s="20"/>
      <c r="V14" s="21"/>
      <c r="W14" s="3">
        <v>0</v>
      </c>
      <c r="X14" s="3" t="str">
        <f t="shared" si="4"/>
        <v>●</v>
      </c>
      <c r="Y14" s="4">
        <v>1</v>
      </c>
      <c r="Z14" s="7">
        <f t="shared" si="5"/>
        <v>2</v>
      </c>
      <c r="AA14" s="7">
        <f t="shared" si="6"/>
        <v>0</v>
      </c>
      <c r="AB14" s="7">
        <f t="shared" si="7"/>
        <v>5</v>
      </c>
      <c r="AC14" s="6">
        <f t="shared" si="1"/>
        <v>6</v>
      </c>
      <c r="AD14" s="6">
        <f>E14+H14+K14+N14+Q14+B14+W14</f>
        <v>7</v>
      </c>
      <c r="AE14" s="6">
        <f>G14+J14+M14+P14+S14+D14+Y14</f>
        <v>19</v>
      </c>
      <c r="AF14" s="7">
        <f>AD14-AE14</f>
        <v>-12</v>
      </c>
      <c r="AG14" s="7">
        <v>7</v>
      </c>
      <c r="AH14" s="2"/>
      <c r="AI14" s="2"/>
      <c r="AJ14" s="2"/>
      <c r="AK14" s="11"/>
    </row>
    <row r="15" spans="1:37" s="13" customFormat="1" ht="18" customHeight="1">
      <c r="A15" s="5" t="s">
        <v>21</v>
      </c>
      <c r="B15" s="3">
        <f>Y8</f>
        <v>1</v>
      </c>
      <c r="C15" s="3" t="s">
        <v>74</v>
      </c>
      <c r="D15" s="4">
        <f>W8</f>
        <v>1</v>
      </c>
      <c r="E15" s="6">
        <f>Y9</f>
        <v>0</v>
      </c>
      <c r="F15" s="3" t="str">
        <f>IF(E15&gt;G15,"○",IF(E15&lt;G15,"●"," "))</f>
        <v>●</v>
      </c>
      <c r="G15" s="4">
        <f>W9</f>
        <v>2</v>
      </c>
      <c r="H15" s="3">
        <f>Y10</f>
        <v>0</v>
      </c>
      <c r="I15" s="3" t="str">
        <f>IF(H15&gt;J15,"○",IF(H15&lt;J15,"●"," "))</f>
        <v>●</v>
      </c>
      <c r="J15" s="4">
        <f>W10</f>
        <v>2</v>
      </c>
      <c r="K15" s="3">
        <f>Y11</f>
        <v>1</v>
      </c>
      <c r="L15" s="3" t="str">
        <f>IF(K15&gt;M15,"○",IF(K15&lt;M15,"●"," "))</f>
        <v>○</v>
      </c>
      <c r="M15" s="4">
        <f>W11</f>
        <v>0</v>
      </c>
      <c r="N15" s="3">
        <f>Y12</f>
        <v>0</v>
      </c>
      <c r="O15" s="3" t="str">
        <f>IF(N15&gt;P15,"○",IF(N15&lt;P15,"●"," "))</f>
        <v>●</v>
      </c>
      <c r="P15" s="4">
        <f>W12</f>
        <v>2</v>
      </c>
      <c r="Q15" s="3">
        <f>Y13</f>
        <v>0</v>
      </c>
      <c r="R15" s="3" t="str">
        <f>IF(Q15&gt;S15,"○",IF(Q15&lt;S15,"●"," "))</f>
        <v>●</v>
      </c>
      <c r="S15" s="4">
        <f>W13</f>
        <v>1</v>
      </c>
      <c r="T15" s="3">
        <f>Y14</f>
        <v>1</v>
      </c>
      <c r="U15" s="3" t="str">
        <f>IF(T15&gt;V15,"○",IF(T15&lt;V15,"●"," "))</f>
        <v>○</v>
      </c>
      <c r="V15" s="4">
        <f>W14</f>
        <v>0</v>
      </c>
      <c r="W15" s="19"/>
      <c r="X15" s="20"/>
      <c r="Y15" s="21"/>
      <c r="Z15" s="7">
        <f t="shared" si="5"/>
        <v>2</v>
      </c>
      <c r="AA15" s="7">
        <f t="shared" si="6"/>
        <v>1</v>
      </c>
      <c r="AB15" s="7">
        <f t="shared" si="7"/>
        <v>4</v>
      </c>
      <c r="AC15" s="6">
        <f t="shared" si="1"/>
        <v>7</v>
      </c>
      <c r="AD15" s="6">
        <f>E15+H15+K15+N15+Q15+T15+B15</f>
        <v>3</v>
      </c>
      <c r="AE15" s="6">
        <f>G15+J15+M15+P15+S15+V15+D15</f>
        <v>8</v>
      </c>
      <c r="AF15" s="7">
        <f t="shared" si="2"/>
        <v>-5</v>
      </c>
      <c r="AG15" s="7">
        <v>6</v>
      </c>
      <c r="AH15" s="2"/>
      <c r="AI15" s="2"/>
      <c r="AJ15" s="2"/>
      <c r="AK15" s="11"/>
    </row>
    <row r="17" spans="1:11" s="13" customFormat="1" ht="18" customHeight="1">
      <c r="A17" s="18" t="s">
        <v>38</v>
      </c>
      <c r="B17" s="12"/>
      <c r="C17" s="12"/>
      <c r="D17" s="12"/>
      <c r="E17" s="12" t="s">
        <v>10</v>
      </c>
      <c r="F17" s="12"/>
      <c r="G17" s="13" t="s">
        <v>43</v>
      </c>
      <c r="K17" s="13" t="s">
        <v>69</v>
      </c>
    </row>
    <row r="18" spans="1:37" s="13" customFormat="1" ht="18" customHeight="1">
      <c r="A18" s="15"/>
      <c r="B18" s="25" t="str">
        <f>A19</f>
        <v>夙川SC</v>
      </c>
      <c r="C18" s="26"/>
      <c r="D18" s="27"/>
      <c r="E18" s="25" t="str">
        <f>A20</f>
        <v>やまぐちFCキッカーズ</v>
      </c>
      <c r="F18" s="26"/>
      <c r="G18" s="27"/>
      <c r="H18" s="25" t="str">
        <f>A21</f>
        <v>大社SC</v>
      </c>
      <c r="I18" s="26"/>
      <c r="J18" s="27"/>
      <c r="K18" s="25" t="str">
        <f>A22</f>
        <v>FC YOKEN</v>
      </c>
      <c r="L18" s="26"/>
      <c r="M18" s="27"/>
      <c r="N18" s="25" t="str">
        <f>A23</f>
        <v>西宮浜JFC</v>
      </c>
      <c r="O18" s="26"/>
      <c r="P18" s="27"/>
      <c r="Q18" s="25" t="str">
        <f>A24</f>
        <v>甲陽園FC</v>
      </c>
      <c r="R18" s="26"/>
      <c r="S18" s="27"/>
      <c r="T18" s="25"/>
      <c r="U18" s="26"/>
      <c r="V18" s="27"/>
      <c r="W18" s="25"/>
      <c r="X18" s="26"/>
      <c r="Y18" s="27"/>
      <c r="Z18" s="7" t="s">
        <v>4</v>
      </c>
      <c r="AA18" s="7" t="s">
        <v>5</v>
      </c>
      <c r="AB18" s="7" t="s">
        <v>6</v>
      </c>
      <c r="AC18" s="6" t="s">
        <v>0</v>
      </c>
      <c r="AD18" s="6" t="s">
        <v>2</v>
      </c>
      <c r="AE18" s="6" t="s">
        <v>3</v>
      </c>
      <c r="AF18" s="7" t="s">
        <v>1</v>
      </c>
      <c r="AG18" s="7" t="s">
        <v>7</v>
      </c>
      <c r="AH18" s="2"/>
      <c r="AI18" s="11"/>
      <c r="AJ18" s="2"/>
      <c r="AK18" s="11"/>
    </row>
    <row r="19" spans="1:37" s="13" customFormat="1" ht="18" customHeight="1">
      <c r="A19" s="17" t="s">
        <v>43</v>
      </c>
      <c r="B19" s="20"/>
      <c r="C19" s="22"/>
      <c r="D19" s="23"/>
      <c r="E19" s="3">
        <v>1</v>
      </c>
      <c r="F19" s="3" t="str">
        <f>IF(E19&gt;G19,"○",IF(E19&lt;G19,"●"," "))</f>
        <v>●</v>
      </c>
      <c r="G19" s="4">
        <v>2</v>
      </c>
      <c r="H19" s="3">
        <v>1</v>
      </c>
      <c r="I19" s="3" t="str">
        <f>IF(H19&gt;J19,"○",IF(H19&lt;J19,"●"," "))</f>
        <v>●</v>
      </c>
      <c r="J19" s="4">
        <v>3</v>
      </c>
      <c r="K19" s="3">
        <v>0</v>
      </c>
      <c r="L19" s="3" t="str">
        <f>IF(K19&gt;M19,"○",IF(K19&lt;M19,"●"," "))</f>
        <v>●</v>
      </c>
      <c r="M19" s="4">
        <v>1</v>
      </c>
      <c r="N19" s="3">
        <v>1</v>
      </c>
      <c r="O19" s="3" t="str">
        <f>IF(N19&gt;P19,"○",IF(N19&lt;P19,"●"," "))</f>
        <v>○</v>
      </c>
      <c r="P19" s="4">
        <v>0</v>
      </c>
      <c r="Q19" s="3">
        <v>4</v>
      </c>
      <c r="R19" s="3" t="str">
        <f>IF(Q19&gt;S19,"○",IF(Q19&lt;S19,"●"," "))</f>
        <v>○</v>
      </c>
      <c r="S19" s="4">
        <v>0</v>
      </c>
      <c r="T19" s="3"/>
      <c r="U19" s="3" t="str">
        <f aca="true" t="shared" si="8" ref="U19:U24">IF(T19&gt;V19,"○",IF(T19&lt;V19,"●"," "))</f>
        <v> </v>
      </c>
      <c r="V19" s="4"/>
      <c r="W19" s="3"/>
      <c r="X19" s="3" t="str">
        <f aca="true" t="shared" si="9" ref="X19:X24">IF(W19&gt;Y19,"○",IF(W19&lt;Y19,"●"," "))</f>
        <v> </v>
      </c>
      <c r="Y19" s="4"/>
      <c r="Z19" s="7">
        <f aca="true" t="shared" si="10" ref="Z19:Z24">COUNTIF(B19:Y19,"○")</f>
        <v>2</v>
      </c>
      <c r="AA19" s="7">
        <f aca="true" t="shared" si="11" ref="AA19:AA24">COUNTIF(B19:Y19,"△")</f>
        <v>0</v>
      </c>
      <c r="AB19" s="7">
        <f aca="true" t="shared" si="12" ref="AB19:AB24">COUNTIF(B19:Y19,"●")</f>
        <v>3</v>
      </c>
      <c r="AC19" s="6">
        <f aca="true" t="shared" si="13" ref="AC19:AC24">Z19*3+AA19</f>
        <v>6</v>
      </c>
      <c r="AD19" s="6">
        <f>E19+H19+K19+N19+Q19+T19+W19</f>
        <v>7</v>
      </c>
      <c r="AE19" s="6">
        <f>G19+J19+M19+P19+S19+V19+Y19</f>
        <v>6</v>
      </c>
      <c r="AF19" s="7">
        <f aca="true" t="shared" si="14" ref="AF19:AF24">AD19-AE19</f>
        <v>1</v>
      </c>
      <c r="AG19" s="7">
        <v>4</v>
      </c>
      <c r="AH19" s="2"/>
      <c r="AI19" s="2"/>
      <c r="AJ19" s="2"/>
      <c r="AK19" s="8"/>
    </row>
    <row r="20" spans="1:37" s="13" customFormat="1" ht="18" customHeight="1">
      <c r="A20" s="17" t="s">
        <v>44</v>
      </c>
      <c r="B20" s="3">
        <f>G19</f>
        <v>2</v>
      </c>
      <c r="C20" s="3" t="str">
        <f>IF(B20&gt;D20,"○",IF(B20&lt;D20,"●"," "))</f>
        <v>○</v>
      </c>
      <c r="D20" s="4">
        <f>E19</f>
        <v>1</v>
      </c>
      <c r="E20" s="19"/>
      <c r="F20" s="22"/>
      <c r="G20" s="23"/>
      <c r="H20" s="6">
        <v>1</v>
      </c>
      <c r="I20" s="3" t="str">
        <f>IF(H20&gt;J20,"○",IF(H20&lt;J20,"●"," "))</f>
        <v>●</v>
      </c>
      <c r="J20" s="4">
        <v>4</v>
      </c>
      <c r="K20" s="3">
        <v>0</v>
      </c>
      <c r="L20" s="3" t="str">
        <f>IF(K20&gt;M20,"○",IF(K20&lt;M20,"●"," "))</f>
        <v>●</v>
      </c>
      <c r="M20" s="4">
        <v>3</v>
      </c>
      <c r="N20" s="3">
        <v>0</v>
      </c>
      <c r="O20" s="3" t="s">
        <v>74</v>
      </c>
      <c r="P20" s="4">
        <v>0</v>
      </c>
      <c r="Q20" s="3">
        <v>0</v>
      </c>
      <c r="R20" s="3" t="str">
        <f>IF(Q20&gt;S20,"○",IF(Q20&lt;S20,"●"," "))</f>
        <v>●</v>
      </c>
      <c r="S20" s="4">
        <v>1</v>
      </c>
      <c r="T20" s="3"/>
      <c r="U20" s="3" t="str">
        <f t="shared" si="8"/>
        <v> </v>
      </c>
      <c r="V20" s="4"/>
      <c r="W20" s="3"/>
      <c r="X20" s="3" t="str">
        <f t="shared" si="9"/>
        <v> </v>
      </c>
      <c r="Y20" s="4"/>
      <c r="Z20" s="7">
        <f t="shared" si="10"/>
        <v>1</v>
      </c>
      <c r="AA20" s="7">
        <f t="shared" si="11"/>
        <v>1</v>
      </c>
      <c r="AB20" s="7">
        <f t="shared" si="12"/>
        <v>3</v>
      </c>
      <c r="AC20" s="6">
        <f t="shared" si="13"/>
        <v>4</v>
      </c>
      <c r="AD20" s="6">
        <f>B20+H20+K20+N20+Q20+T20+W20</f>
        <v>3</v>
      </c>
      <c r="AE20" s="6">
        <f>D20+J20+M20+P20+S20+V20+Y20</f>
        <v>9</v>
      </c>
      <c r="AF20" s="7">
        <f t="shared" si="14"/>
        <v>-6</v>
      </c>
      <c r="AG20" s="7">
        <v>5</v>
      </c>
      <c r="AH20" s="2"/>
      <c r="AI20" s="2"/>
      <c r="AJ20" s="2"/>
      <c r="AK20" s="8"/>
    </row>
    <row r="21" spans="1:37" s="13" customFormat="1" ht="18" customHeight="1">
      <c r="A21" s="17" t="s">
        <v>45</v>
      </c>
      <c r="B21" s="10">
        <f>J19</f>
        <v>3</v>
      </c>
      <c r="C21" s="3" t="str">
        <f>IF(B21&gt;D21,"○",IF(B21&lt;D21,"●"," "))</f>
        <v>○</v>
      </c>
      <c r="D21" s="16">
        <f>H19</f>
        <v>1</v>
      </c>
      <c r="E21" s="10">
        <f>J20</f>
        <v>4</v>
      </c>
      <c r="F21" s="3" t="str">
        <f>IF(E21&gt;G21,"○",IF(E21&lt;G21,"●"," "))</f>
        <v>○</v>
      </c>
      <c r="G21" s="9">
        <f>H20</f>
        <v>1</v>
      </c>
      <c r="H21" s="19"/>
      <c r="I21" s="22"/>
      <c r="J21" s="23"/>
      <c r="K21" s="10">
        <v>2</v>
      </c>
      <c r="L21" s="3" t="str">
        <f>IF(K21&gt;M21,"○",IF(K21&lt;M21,"●"," "))</f>
        <v>○</v>
      </c>
      <c r="M21" s="9">
        <v>1</v>
      </c>
      <c r="N21" s="10">
        <v>1</v>
      </c>
      <c r="O21" s="3" t="str">
        <f>IF(N21&gt;P21,"○",IF(N21&lt;P21,"●"," "))</f>
        <v>●</v>
      </c>
      <c r="P21" s="9">
        <v>4</v>
      </c>
      <c r="Q21" s="10">
        <v>9</v>
      </c>
      <c r="R21" s="3" t="str">
        <f>IF(Q21&gt;S21,"○",IF(Q21&lt;S21,"●"," "))</f>
        <v>○</v>
      </c>
      <c r="S21" s="9">
        <v>1</v>
      </c>
      <c r="T21" s="3"/>
      <c r="U21" s="3" t="str">
        <f t="shared" si="8"/>
        <v> </v>
      </c>
      <c r="V21" s="4"/>
      <c r="W21" s="3"/>
      <c r="X21" s="3" t="str">
        <f t="shared" si="9"/>
        <v> </v>
      </c>
      <c r="Y21" s="4"/>
      <c r="Z21" s="7">
        <f t="shared" si="10"/>
        <v>4</v>
      </c>
      <c r="AA21" s="7">
        <f t="shared" si="11"/>
        <v>0</v>
      </c>
      <c r="AB21" s="7">
        <f t="shared" si="12"/>
        <v>1</v>
      </c>
      <c r="AC21" s="6">
        <f t="shared" si="13"/>
        <v>12</v>
      </c>
      <c r="AD21" s="6">
        <f>E21+B21+K21+N21+Q21+T21+W21</f>
        <v>19</v>
      </c>
      <c r="AE21" s="6">
        <f>G21+D21+M21+P21+S21+V21+Y21</f>
        <v>8</v>
      </c>
      <c r="AF21" s="7">
        <f t="shared" si="14"/>
        <v>11</v>
      </c>
      <c r="AG21" s="7">
        <v>1</v>
      </c>
      <c r="AH21" s="2"/>
      <c r="AI21" s="2"/>
      <c r="AJ21" s="2"/>
      <c r="AK21" s="8"/>
    </row>
    <row r="22" spans="1:37" s="13" customFormat="1" ht="18" customHeight="1">
      <c r="A22" s="5" t="s">
        <v>46</v>
      </c>
      <c r="B22" s="3">
        <f>M19</f>
        <v>1</v>
      </c>
      <c r="C22" s="3" t="str">
        <f>IF(B22&gt;D22,"○",IF(B22&lt;D22,"●"," "))</f>
        <v>○</v>
      </c>
      <c r="D22" s="4">
        <f>K19</f>
        <v>0</v>
      </c>
      <c r="E22" s="6">
        <f>M20</f>
        <v>3</v>
      </c>
      <c r="F22" s="3" t="str">
        <f>IF(E22&gt;G22,"○",IF(E22&lt;G22,"●"," "))</f>
        <v>○</v>
      </c>
      <c r="G22" s="4">
        <f>K20</f>
        <v>0</v>
      </c>
      <c r="H22" s="3">
        <f>M21</f>
        <v>1</v>
      </c>
      <c r="I22" s="3" t="str">
        <f>IF(H22&gt;J22,"○",IF(H22&lt;J22,"●"," "))</f>
        <v>●</v>
      </c>
      <c r="J22" s="4">
        <f>K21</f>
        <v>2</v>
      </c>
      <c r="K22" s="19"/>
      <c r="L22" s="22"/>
      <c r="M22" s="23"/>
      <c r="N22" s="3">
        <v>2</v>
      </c>
      <c r="O22" s="3" t="str">
        <f>IF(N22&gt;P22,"○",IF(N22&lt;P22,"●"," "))</f>
        <v>○</v>
      </c>
      <c r="P22" s="4">
        <v>0</v>
      </c>
      <c r="Q22" s="3">
        <v>3</v>
      </c>
      <c r="R22" s="3" t="str">
        <f>IF(Q22&gt;S22,"○",IF(Q22&lt;S22,"●"," "))</f>
        <v>○</v>
      </c>
      <c r="S22" s="4">
        <v>0</v>
      </c>
      <c r="T22" s="3"/>
      <c r="U22" s="3" t="str">
        <f t="shared" si="8"/>
        <v> </v>
      </c>
      <c r="V22" s="4"/>
      <c r="W22" s="3"/>
      <c r="X22" s="3" t="str">
        <f t="shared" si="9"/>
        <v> </v>
      </c>
      <c r="Y22" s="4"/>
      <c r="Z22" s="7">
        <f t="shared" si="10"/>
        <v>4</v>
      </c>
      <c r="AA22" s="7">
        <f t="shared" si="11"/>
        <v>0</v>
      </c>
      <c r="AB22" s="7">
        <f t="shared" si="12"/>
        <v>1</v>
      </c>
      <c r="AC22" s="6">
        <f t="shared" si="13"/>
        <v>12</v>
      </c>
      <c r="AD22" s="6">
        <f>E22+H22+B22+N22+Q22+T22+W22</f>
        <v>10</v>
      </c>
      <c r="AE22" s="6">
        <f>G22+J22+D22+P22+S22+V22+Y22</f>
        <v>2</v>
      </c>
      <c r="AF22" s="7">
        <f t="shared" si="14"/>
        <v>8</v>
      </c>
      <c r="AG22" s="7">
        <v>2</v>
      </c>
      <c r="AH22" s="2"/>
      <c r="AI22" s="2"/>
      <c r="AJ22" s="2"/>
      <c r="AK22" s="8"/>
    </row>
    <row r="23" spans="1:37" s="13" customFormat="1" ht="18" customHeight="1">
      <c r="A23" s="5" t="s">
        <v>16</v>
      </c>
      <c r="B23" s="3">
        <f>P19</f>
        <v>0</v>
      </c>
      <c r="C23" s="3" t="str">
        <f>IF(B23&gt;D23,"○",IF(B23&lt;D23,"●"," "))</f>
        <v>●</v>
      </c>
      <c r="D23" s="4">
        <f>N19</f>
        <v>1</v>
      </c>
      <c r="E23" s="6">
        <f>P20</f>
        <v>0</v>
      </c>
      <c r="F23" s="3" t="s">
        <v>74</v>
      </c>
      <c r="G23" s="4">
        <f>N20</f>
        <v>0</v>
      </c>
      <c r="H23" s="3">
        <f>P21</f>
        <v>4</v>
      </c>
      <c r="I23" s="3" t="str">
        <f>IF(H23&gt;J23,"○",IF(H23&lt;J23,"●"," "))</f>
        <v>○</v>
      </c>
      <c r="J23" s="4">
        <f>N21</f>
        <v>1</v>
      </c>
      <c r="K23" s="3">
        <f>P22</f>
        <v>0</v>
      </c>
      <c r="L23" s="3" t="str">
        <f>IF(K23&gt;M23,"○",IF(K23&lt;M23,"●"," "))</f>
        <v>●</v>
      </c>
      <c r="M23" s="4">
        <f>N22</f>
        <v>2</v>
      </c>
      <c r="N23" s="19"/>
      <c r="O23" s="22"/>
      <c r="P23" s="23"/>
      <c r="Q23" s="3">
        <v>4</v>
      </c>
      <c r="R23" s="3" t="str">
        <f>IF(Q23&gt;S23,"○",IF(Q23&lt;S23,"●"," "))</f>
        <v>○</v>
      </c>
      <c r="S23" s="4">
        <v>0</v>
      </c>
      <c r="T23" s="3"/>
      <c r="U23" s="3" t="str">
        <f t="shared" si="8"/>
        <v> </v>
      </c>
      <c r="V23" s="4"/>
      <c r="W23" s="3"/>
      <c r="X23" s="3" t="str">
        <f t="shared" si="9"/>
        <v> </v>
      </c>
      <c r="Y23" s="4"/>
      <c r="Z23" s="7">
        <f t="shared" si="10"/>
        <v>2</v>
      </c>
      <c r="AA23" s="7">
        <f t="shared" si="11"/>
        <v>1</v>
      </c>
      <c r="AB23" s="7">
        <f t="shared" si="12"/>
        <v>2</v>
      </c>
      <c r="AC23" s="6">
        <f t="shared" si="13"/>
        <v>7</v>
      </c>
      <c r="AD23" s="6">
        <f>E23+H23+K23+B23+Q23+T23+W23</f>
        <v>8</v>
      </c>
      <c r="AE23" s="6">
        <f>G23+J23+M23+D23+S23+V23+Y23</f>
        <v>4</v>
      </c>
      <c r="AF23" s="7">
        <f t="shared" si="14"/>
        <v>4</v>
      </c>
      <c r="AG23" s="7">
        <v>3</v>
      </c>
      <c r="AH23" s="2"/>
      <c r="AI23" s="2"/>
      <c r="AJ23" s="2"/>
      <c r="AK23" s="11"/>
    </row>
    <row r="24" spans="1:37" s="13" customFormat="1" ht="18" customHeight="1">
      <c r="A24" s="5" t="s">
        <v>47</v>
      </c>
      <c r="B24" s="3">
        <f>S19</f>
        <v>0</v>
      </c>
      <c r="C24" s="3" t="str">
        <f>IF(B24&gt;D24,"○",IF(B24&lt;D24,"●"," "))</f>
        <v>●</v>
      </c>
      <c r="D24" s="4">
        <f>Q19</f>
        <v>4</v>
      </c>
      <c r="E24" s="6">
        <f>S20</f>
        <v>1</v>
      </c>
      <c r="F24" s="3" t="str">
        <f>IF(E24&gt;G24,"○",IF(E24&lt;G24,"●"," "))</f>
        <v>○</v>
      </c>
      <c r="G24" s="4">
        <f>Q20</f>
        <v>0</v>
      </c>
      <c r="H24" s="3">
        <f>S21</f>
        <v>1</v>
      </c>
      <c r="I24" s="3" t="str">
        <f>IF(H24&gt;J24,"○",IF(H24&lt;J24,"●"," "))</f>
        <v>●</v>
      </c>
      <c r="J24" s="4">
        <f>Q21</f>
        <v>9</v>
      </c>
      <c r="K24" s="3">
        <f>S22</f>
        <v>0</v>
      </c>
      <c r="L24" s="3" t="str">
        <f>IF(K24&gt;M24,"○",IF(K24&lt;M24,"●"," "))</f>
        <v>●</v>
      </c>
      <c r="M24" s="4">
        <f>Q22</f>
        <v>3</v>
      </c>
      <c r="N24" s="3">
        <f>S23</f>
        <v>0</v>
      </c>
      <c r="O24" s="3" t="str">
        <f>IF(N24&gt;P24,"○",IF(N24&lt;P24,"●"," "))</f>
        <v>●</v>
      </c>
      <c r="P24" s="4">
        <f>Q23</f>
        <v>4</v>
      </c>
      <c r="Q24" s="19"/>
      <c r="R24" s="20"/>
      <c r="S24" s="21"/>
      <c r="T24" s="3"/>
      <c r="U24" s="3" t="str">
        <f t="shared" si="8"/>
        <v> </v>
      </c>
      <c r="V24" s="4"/>
      <c r="W24" s="3"/>
      <c r="X24" s="3" t="str">
        <f t="shared" si="9"/>
        <v> </v>
      </c>
      <c r="Y24" s="4"/>
      <c r="Z24" s="7">
        <f t="shared" si="10"/>
        <v>1</v>
      </c>
      <c r="AA24" s="7">
        <f t="shared" si="11"/>
        <v>0</v>
      </c>
      <c r="AB24" s="7">
        <f t="shared" si="12"/>
        <v>4</v>
      </c>
      <c r="AC24" s="6">
        <f t="shared" si="13"/>
        <v>3</v>
      </c>
      <c r="AD24" s="6">
        <f>E24+H24+K24+N24+B24+T24+W24</f>
        <v>2</v>
      </c>
      <c r="AE24" s="6">
        <f>G24+J24+M24+P24+D24+V24+Y24</f>
        <v>20</v>
      </c>
      <c r="AF24" s="7">
        <f t="shared" si="14"/>
        <v>-18</v>
      </c>
      <c r="AG24" s="7">
        <v>6</v>
      </c>
      <c r="AH24" s="2"/>
      <c r="AI24" s="2"/>
      <c r="AJ24" s="2"/>
      <c r="AK24" s="11"/>
    </row>
    <row r="26" spans="1:11" s="13" customFormat="1" ht="18" customHeight="1">
      <c r="A26" s="18" t="s">
        <v>39</v>
      </c>
      <c r="B26" s="12"/>
      <c r="C26" s="12"/>
      <c r="D26" s="12"/>
      <c r="E26" s="12" t="s">
        <v>10</v>
      </c>
      <c r="F26" s="12"/>
      <c r="G26" s="13" t="s">
        <v>48</v>
      </c>
      <c r="K26" s="13" t="s">
        <v>70</v>
      </c>
    </row>
    <row r="27" spans="1:37" s="13" customFormat="1" ht="18" customHeight="1">
      <c r="A27" s="15"/>
      <c r="B27" s="25" t="str">
        <f>A28</f>
        <v>甲子園SS</v>
      </c>
      <c r="C27" s="26"/>
      <c r="D27" s="27"/>
      <c r="E27" s="25" t="str">
        <f>A29</f>
        <v>今津FC</v>
      </c>
      <c r="F27" s="26"/>
      <c r="G27" s="27"/>
      <c r="H27" s="25" t="str">
        <f>A30</f>
        <v>仁川FC</v>
      </c>
      <c r="I27" s="26"/>
      <c r="J27" s="27"/>
      <c r="K27" s="25" t="str">
        <f>A31</f>
        <v>安井SC</v>
      </c>
      <c r="L27" s="26"/>
      <c r="M27" s="27"/>
      <c r="N27" s="25" t="str">
        <f>A32</f>
        <v>アズリー東山台SC</v>
      </c>
      <c r="O27" s="26"/>
      <c r="P27" s="27"/>
      <c r="Q27" s="25" t="str">
        <f>A33</f>
        <v>段上SC</v>
      </c>
      <c r="R27" s="26"/>
      <c r="S27" s="27"/>
      <c r="T27" s="25"/>
      <c r="U27" s="26"/>
      <c r="V27" s="27"/>
      <c r="W27" s="25"/>
      <c r="X27" s="26"/>
      <c r="Y27" s="27"/>
      <c r="Z27" s="7" t="s">
        <v>4</v>
      </c>
      <c r="AA27" s="7" t="s">
        <v>5</v>
      </c>
      <c r="AB27" s="7" t="s">
        <v>6</v>
      </c>
      <c r="AC27" s="6" t="s">
        <v>0</v>
      </c>
      <c r="AD27" s="6" t="s">
        <v>2</v>
      </c>
      <c r="AE27" s="6" t="s">
        <v>3</v>
      </c>
      <c r="AF27" s="7" t="s">
        <v>1</v>
      </c>
      <c r="AG27" s="7" t="s">
        <v>7</v>
      </c>
      <c r="AH27" s="2"/>
      <c r="AI27" s="11"/>
      <c r="AJ27" s="2"/>
      <c r="AK27" s="11"/>
    </row>
    <row r="28" spans="1:37" s="13" customFormat="1" ht="18" customHeight="1">
      <c r="A28" s="17" t="s">
        <v>48</v>
      </c>
      <c r="B28" s="20"/>
      <c r="C28" s="22"/>
      <c r="D28" s="23"/>
      <c r="E28" s="3">
        <v>1</v>
      </c>
      <c r="F28" s="3" t="str">
        <f>IF(E28&gt;G28,"○",IF(E28&lt;G28,"●"," "))</f>
        <v>●</v>
      </c>
      <c r="G28" s="4">
        <v>2</v>
      </c>
      <c r="H28" s="3">
        <v>0</v>
      </c>
      <c r="I28" s="3" t="str">
        <f>IF(H28&gt;J28,"○",IF(H28&lt;J28,"●"," "))</f>
        <v>●</v>
      </c>
      <c r="J28" s="4">
        <v>1</v>
      </c>
      <c r="K28" s="3">
        <v>1</v>
      </c>
      <c r="L28" s="3" t="str">
        <f>IF(K28&gt;M28,"○",IF(K28&lt;M28,"●"," "))</f>
        <v>○</v>
      </c>
      <c r="M28" s="4">
        <v>0</v>
      </c>
      <c r="N28" s="3">
        <v>0</v>
      </c>
      <c r="O28" s="3" t="s">
        <v>75</v>
      </c>
      <c r="P28" s="4">
        <v>0</v>
      </c>
      <c r="Q28" s="3">
        <v>0</v>
      </c>
      <c r="R28" s="3" t="s">
        <v>74</v>
      </c>
      <c r="S28" s="4">
        <v>0</v>
      </c>
      <c r="T28" s="3"/>
      <c r="U28" s="3" t="str">
        <f aca="true" t="shared" si="15" ref="U28:U33">IF(T28&gt;V28,"○",IF(T28&lt;V28,"●"," "))</f>
        <v> </v>
      </c>
      <c r="V28" s="4"/>
      <c r="W28" s="3"/>
      <c r="X28" s="3" t="str">
        <f aca="true" t="shared" si="16" ref="X28:X33">IF(W28&gt;Y28,"○",IF(W28&lt;Y28,"●"," "))</f>
        <v> </v>
      </c>
      <c r="Y28" s="4"/>
      <c r="Z28" s="7">
        <f aca="true" t="shared" si="17" ref="Z28:Z33">COUNTIF(B28:Y28,"○")</f>
        <v>1</v>
      </c>
      <c r="AA28" s="7">
        <f aca="true" t="shared" si="18" ref="AA28:AA33">COUNTIF(B28:Y28,"△")</f>
        <v>2</v>
      </c>
      <c r="AB28" s="7">
        <f aca="true" t="shared" si="19" ref="AB28:AB33">COUNTIF(B28:Y28,"●")</f>
        <v>2</v>
      </c>
      <c r="AC28" s="6">
        <f aca="true" t="shared" si="20" ref="AC28:AC33">Z28*3+AA28</f>
        <v>5</v>
      </c>
      <c r="AD28" s="6">
        <f>E28+H28+K28+N28+Q28+T28+W28</f>
        <v>2</v>
      </c>
      <c r="AE28" s="6">
        <f>G28+J28+M28+P28+S28+V28+Y28</f>
        <v>3</v>
      </c>
      <c r="AF28" s="7">
        <f aca="true" t="shared" si="21" ref="AF28:AF33">AD28-AE28</f>
        <v>-1</v>
      </c>
      <c r="AG28" s="7">
        <v>4</v>
      </c>
      <c r="AH28" s="2"/>
      <c r="AI28" s="2"/>
      <c r="AJ28" s="2"/>
      <c r="AK28" s="8"/>
    </row>
    <row r="29" spans="1:37" s="13" customFormat="1" ht="18" customHeight="1">
      <c r="A29" s="17" t="s">
        <v>49</v>
      </c>
      <c r="B29" s="3">
        <f>G28</f>
        <v>2</v>
      </c>
      <c r="C29" s="3" t="str">
        <f>IF(B29&gt;D29,"○",IF(B29&lt;D29,"●"," "))</f>
        <v>○</v>
      </c>
      <c r="D29" s="4">
        <f>E28</f>
        <v>1</v>
      </c>
      <c r="E29" s="19"/>
      <c r="F29" s="22"/>
      <c r="G29" s="23"/>
      <c r="H29" s="6">
        <v>0</v>
      </c>
      <c r="I29" s="3" t="str">
        <f>IF(H29&gt;J29,"○",IF(H29&lt;J29,"●"," "))</f>
        <v>●</v>
      </c>
      <c r="J29" s="4">
        <v>3</v>
      </c>
      <c r="K29" s="3">
        <v>1</v>
      </c>
      <c r="L29" s="3" t="s">
        <v>74</v>
      </c>
      <c r="M29" s="4">
        <v>1</v>
      </c>
      <c r="N29" s="3">
        <v>3</v>
      </c>
      <c r="O29" s="3" t="str">
        <f>IF(N29&gt;P29,"○",IF(N29&lt;P29,"●"," "))</f>
        <v>○</v>
      </c>
      <c r="P29" s="4">
        <v>0</v>
      </c>
      <c r="Q29" s="3">
        <v>2</v>
      </c>
      <c r="R29" s="3" t="str">
        <f>IF(Q29&gt;S29,"○",IF(Q29&lt;S29,"●"," "))</f>
        <v>○</v>
      </c>
      <c r="S29" s="4">
        <v>1</v>
      </c>
      <c r="T29" s="3"/>
      <c r="U29" s="3" t="str">
        <f t="shared" si="15"/>
        <v> </v>
      </c>
      <c r="V29" s="4"/>
      <c r="W29" s="3"/>
      <c r="X29" s="3" t="str">
        <f t="shared" si="16"/>
        <v> </v>
      </c>
      <c r="Y29" s="4"/>
      <c r="Z29" s="7">
        <f t="shared" si="17"/>
        <v>3</v>
      </c>
      <c r="AA29" s="7">
        <f t="shared" si="18"/>
        <v>1</v>
      </c>
      <c r="AB29" s="7">
        <f t="shared" si="19"/>
        <v>1</v>
      </c>
      <c r="AC29" s="6">
        <f t="shared" si="20"/>
        <v>10</v>
      </c>
      <c r="AD29" s="6">
        <f>B29+H29+K29+N29+Q29+T29+W29</f>
        <v>8</v>
      </c>
      <c r="AE29" s="6">
        <f>D29+J29+M29+P29+S29+V29+Y29</f>
        <v>6</v>
      </c>
      <c r="AF29" s="7">
        <f t="shared" si="21"/>
        <v>2</v>
      </c>
      <c r="AG29" s="7">
        <v>2</v>
      </c>
      <c r="AH29" s="2"/>
      <c r="AI29" s="2"/>
      <c r="AJ29" s="2"/>
      <c r="AK29" s="8"/>
    </row>
    <row r="30" spans="1:37" s="13" customFormat="1" ht="18" customHeight="1">
      <c r="A30" s="17" t="s">
        <v>50</v>
      </c>
      <c r="B30" s="10">
        <f>J28</f>
        <v>1</v>
      </c>
      <c r="C30" s="3" t="str">
        <f>IF(B30&gt;D30,"○",IF(B30&lt;D30,"●"," "))</f>
        <v>○</v>
      </c>
      <c r="D30" s="16">
        <f>H28</f>
        <v>0</v>
      </c>
      <c r="E30" s="10">
        <f>J29</f>
        <v>3</v>
      </c>
      <c r="F30" s="3" t="str">
        <f>IF(E30&gt;G30,"○",IF(E30&lt;G30,"●"," "))</f>
        <v>○</v>
      </c>
      <c r="G30" s="9">
        <f>H29</f>
        <v>0</v>
      </c>
      <c r="H30" s="19"/>
      <c r="I30" s="22"/>
      <c r="J30" s="23"/>
      <c r="K30" s="10">
        <v>2</v>
      </c>
      <c r="L30" s="3" t="str">
        <f>IF(K30&gt;M30,"○",IF(K30&lt;M30,"●"," "))</f>
        <v>○</v>
      </c>
      <c r="M30" s="9">
        <v>1</v>
      </c>
      <c r="N30" s="10">
        <v>0</v>
      </c>
      <c r="O30" s="3" t="s">
        <v>75</v>
      </c>
      <c r="P30" s="9">
        <v>0</v>
      </c>
      <c r="Q30" s="10">
        <v>0</v>
      </c>
      <c r="R30" s="3" t="str">
        <f>IF(Q30&gt;S30,"○",IF(Q30&lt;S30,"●"," "))</f>
        <v>●</v>
      </c>
      <c r="S30" s="9">
        <v>2</v>
      </c>
      <c r="T30" s="3"/>
      <c r="U30" s="3" t="str">
        <f t="shared" si="15"/>
        <v> </v>
      </c>
      <c r="V30" s="4"/>
      <c r="W30" s="3"/>
      <c r="X30" s="3" t="str">
        <f t="shared" si="16"/>
        <v> </v>
      </c>
      <c r="Y30" s="4"/>
      <c r="Z30" s="7">
        <f t="shared" si="17"/>
        <v>3</v>
      </c>
      <c r="AA30" s="7">
        <f t="shared" si="18"/>
        <v>1</v>
      </c>
      <c r="AB30" s="7">
        <f t="shared" si="19"/>
        <v>1</v>
      </c>
      <c r="AC30" s="6">
        <f t="shared" si="20"/>
        <v>10</v>
      </c>
      <c r="AD30" s="6">
        <f>E30+B30+K30+N30+Q30+T30+W30</f>
        <v>6</v>
      </c>
      <c r="AE30" s="6">
        <f>G30+D30+M30+P30+S30+V30+Y30</f>
        <v>3</v>
      </c>
      <c r="AF30" s="7">
        <f t="shared" si="21"/>
        <v>3</v>
      </c>
      <c r="AG30" s="7">
        <v>1</v>
      </c>
      <c r="AH30" s="2"/>
      <c r="AI30" s="2"/>
      <c r="AJ30" s="2"/>
      <c r="AK30" s="8"/>
    </row>
    <row r="31" spans="1:37" s="13" customFormat="1" ht="18" customHeight="1">
      <c r="A31" s="5" t="s">
        <v>51</v>
      </c>
      <c r="B31" s="3">
        <f>M28</f>
        <v>0</v>
      </c>
      <c r="C31" s="3" t="str">
        <f>IF(B31&gt;D31,"○",IF(B31&lt;D31,"●"," "))</f>
        <v>●</v>
      </c>
      <c r="D31" s="4">
        <f>K28</f>
        <v>1</v>
      </c>
      <c r="E31" s="6">
        <f>M29</f>
        <v>1</v>
      </c>
      <c r="F31" s="3" t="s">
        <v>74</v>
      </c>
      <c r="G31" s="4">
        <f>K29</f>
        <v>1</v>
      </c>
      <c r="H31" s="3">
        <f>M30</f>
        <v>1</v>
      </c>
      <c r="I31" s="3" t="str">
        <f>IF(H31&gt;J31,"○",IF(H31&lt;J31,"●"," "))</f>
        <v>●</v>
      </c>
      <c r="J31" s="4">
        <f>K30</f>
        <v>2</v>
      </c>
      <c r="K31" s="19"/>
      <c r="L31" s="22"/>
      <c r="M31" s="23"/>
      <c r="N31" s="3">
        <v>0</v>
      </c>
      <c r="O31" s="3" t="str">
        <f>IF(N31&gt;P31,"○",IF(N31&lt;P31,"●"," "))</f>
        <v>●</v>
      </c>
      <c r="P31" s="4">
        <v>2</v>
      </c>
      <c r="Q31" s="3">
        <v>0</v>
      </c>
      <c r="R31" s="3" t="s">
        <v>74</v>
      </c>
      <c r="S31" s="4">
        <v>0</v>
      </c>
      <c r="T31" s="3"/>
      <c r="U31" s="3" t="str">
        <f t="shared" si="15"/>
        <v> </v>
      </c>
      <c r="V31" s="4"/>
      <c r="W31" s="3"/>
      <c r="X31" s="3" t="str">
        <f t="shared" si="16"/>
        <v> </v>
      </c>
      <c r="Y31" s="4"/>
      <c r="Z31" s="7">
        <f t="shared" si="17"/>
        <v>0</v>
      </c>
      <c r="AA31" s="7">
        <f t="shared" si="18"/>
        <v>2</v>
      </c>
      <c r="AB31" s="7">
        <f t="shared" si="19"/>
        <v>3</v>
      </c>
      <c r="AC31" s="6">
        <f t="shared" si="20"/>
        <v>2</v>
      </c>
      <c r="AD31" s="6">
        <f>E31+H31+B31+N31+Q31+T31+W31</f>
        <v>2</v>
      </c>
      <c r="AE31" s="6">
        <f>G31+J31+D31+P31+S31+V31+Y31</f>
        <v>6</v>
      </c>
      <c r="AF31" s="7">
        <f t="shared" si="21"/>
        <v>-4</v>
      </c>
      <c r="AG31" s="7">
        <v>6</v>
      </c>
      <c r="AH31" s="2"/>
      <c r="AI31" s="2"/>
      <c r="AJ31" s="2"/>
      <c r="AK31" s="8"/>
    </row>
    <row r="32" spans="1:37" s="13" customFormat="1" ht="18" customHeight="1">
      <c r="A32" s="5" t="s">
        <v>30</v>
      </c>
      <c r="B32" s="3">
        <f>P28</f>
        <v>0</v>
      </c>
      <c r="C32" s="3" t="s">
        <v>75</v>
      </c>
      <c r="D32" s="4">
        <f>N28</f>
        <v>0</v>
      </c>
      <c r="E32" s="6">
        <f>P29</f>
        <v>0</v>
      </c>
      <c r="F32" s="3" t="str">
        <f>IF(E32&gt;G32,"○",IF(E32&lt;G32,"●"," "))</f>
        <v>●</v>
      </c>
      <c r="G32" s="4">
        <f>N29</f>
        <v>3</v>
      </c>
      <c r="H32" s="3">
        <f>P30</f>
        <v>0</v>
      </c>
      <c r="I32" s="3" t="s">
        <v>74</v>
      </c>
      <c r="J32" s="4">
        <f>N30</f>
        <v>0</v>
      </c>
      <c r="K32" s="3">
        <f>P31</f>
        <v>2</v>
      </c>
      <c r="L32" s="3" t="str">
        <f>IF(K32&gt;M32,"○",IF(K32&lt;M32,"●"," "))</f>
        <v>○</v>
      </c>
      <c r="M32" s="4">
        <f>N31</f>
        <v>0</v>
      </c>
      <c r="N32" s="19"/>
      <c r="O32" s="22"/>
      <c r="P32" s="23"/>
      <c r="Q32" s="3">
        <v>1</v>
      </c>
      <c r="R32" s="3" t="str">
        <f>IF(Q32&gt;S32,"○",IF(Q32&lt;S32,"●"," "))</f>
        <v>●</v>
      </c>
      <c r="S32" s="4">
        <v>3</v>
      </c>
      <c r="T32" s="3"/>
      <c r="U32" s="3" t="str">
        <f t="shared" si="15"/>
        <v> </v>
      </c>
      <c r="V32" s="4"/>
      <c r="W32" s="3"/>
      <c r="X32" s="3" t="str">
        <f t="shared" si="16"/>
        <v> </v>
      </c>
      <c r="Y32" s="4"/>
      <c r="Z32" s="7">
        <f t="shared" si="17"/>
        <v>1</v>
      </c>
      <c r="AA32" s="7">
        <f t="shared" si="18"/>
        <v>2</v>
      </c>
      <c r="AB32" s="7">
        <f t="shared" si="19"/>
        <v>2</v>
      </c>
      <c r="AC32" s="6">
        <f t="shared" si="20"/>
        <v>5</v>
      </c>
      <c r="AD32" s="6">
        <f>E32+H32+K32+B32+Q32+T32+W32</f>
        <v>3</v>
      </c>
      <c r="AE32" s="6">
        <f>G32+J32+M32+D32+S32+V32+Y32</f>
        <v>6</v>
      </c>
      <c r="AF32" s="7">
        <f t="shared" si="21"/>
        <v>-3</v>
      </c>
      <c r="AG32" s="7">
        <v>5</v>
      </c>
      <c r="AH32" s="2"/>
      <c r="AI32" s="2"/>
      <c r="AJ32" s="2"/>
      <c r="AK32" s="11"/>
    </row>
    <row r="33" spans="1:37" s="13" customFormat="1" ht="18" customHeight="1">
      <c r="A33" s="5" t="s">
        <v>15</v>
      </c>
      <c r="B33" s="3">
        <v>0</v>
      </c>
      <c r="C33" s="3" t="s">
        <v>74</v>
      </c>
      <c r="D33" s="4">
        <v>0</v>
      </c>
      <c r="E33" s="6">
        <f>S29</f>
        <v>1</v>
      </c>
      <c r="F33" s="3" t="str">
        <f>IF(E33&gt;G33,"○",IF(E33&lt;G33,"●"," "))</f>
        <v>●</v>
      </c>
      <c r="G33" s="4">
        <f>Q29</f>
        <v>2</v>
      </c>
      <c r="H33" s="3">
        <f>S30</f>
        <v>2</v>
      </c>
      <c r="I33" s="3" t="str">
        <f>IF(H33&gt;J33,"○",IF(H33&lt;J33,"●"," "))</f>
        <v>○</v>
      </c>
      <c r="J33" s="4">
        <f>Q30</f>
        <v>0</v>
      </c>
      <c r="K33" s="3">
        <f>S31</f>
        <v>0</v>
      </c>
      <c r="L33" s="3" t="s">
        <v>74</v>
      </c>
      <c r="M33" s="4">
        <f>Q31</f>
        <v>0</v>
      </c>
      <c r="N33" s="3">
        <v>3</v>
      </c>
      <c r="O33" s="3" t="str">
        <f>IF(N33&gt;P33,"○",IF(N33&lt;P33,"●"," "))</f>
        <v>○</v>
      </c>
      <c r="P33" s="4">
        <v>1</v>
      </c>
      <c r="Q33" s="19"/>
      <c r="R33" s="20"/>
      <c r="S33" s="21"/>
      <c r="T33" s="3"/>
      <c r="U33" s="3" t="str">
        <f t="shared" si="15"/>
        <v> </v>
      </c>
      <c r="V33" s="4"/>
      <c r="W33" s="3"/>
      <c r="X33" s="3" t="str">
        <f t="shared" si="16"/>
        <v> </v>
      </c>
      <c r="Y33" s="4"/>
      <c r="Z33" s="7">
        <f t="shared" si="17"/>
        <v>2</v>
      </c>
      <c r="AA33" s="7">
        <f t="shared" si="18"/>
        <v>2</v>
      </c>
      <c r="AB33" s="7">
        <f t="shared" si="19"/>
        <v>1</v>
      </c>
      <c r="AC33" s="6">
        <f t="shared" si="20"/>
        <v>8</v>
      </c>
      <c r="AD33" s="6">
        <f>E33+H33+K33+N33+B33+T33+W33</f>
        <v>6</v>
      </c>
      <c r="AE33" s="6">
        <f>G33+J33+M33+P33+D33+V33+Y33</f>
        <v>3</v>
      </c>
      <c r="AF33" s="7">
        <f t="shared" si="21"/>
        <v>3</v>
      </c>
      <c r="AG33" s="7">
        <v>3</v>
      </c>
      <c r="AH33" s="2"/>
      <c r="AI33" s="2"/>
      <c r="AJ33" s="2"/>
      <c r="AK33" s="11"/>
    </row>
    <row r="35" spans="1:11" s="13" customFormat="1" ht="18" customHeight="1">
      <c r="A35" s="18" t="s">
        <v>40</v>
      </c>
      <c r="B35" s="12"/>
      <c r="C35" s="12"/>
      <c r="D35" s="12"/>
      <c r="E35" s="12" t="s">
        <v>10</v>
      </c>
      <c r="F35" s="12"/>
      <c r="G35" s="13" t="s">
        <v>52</v>
      </c>
      <c r="K35" s="13" t="s">
        <v>71</v>
      </c>
    </row>
    <row r="36" spans="1:37" s="13" customFormat="1" ht="18" customHeight="1">
      <c r="A36" s="15"/>
      <c r="B36" s="25" t="str">
        <f>A37</f>
        <v>FC甲東VIVO</v>
      </c>
      <c r="C36" s="26"/>
      <c r="D36" s="27"/>
      <c r="E36" s="25" t="str">
        <f>A38</f>
        <v>春風JFC W</v>
      </c>
      <c r="F36" s="26"/>
      <c r="G36" s="27"/>
      <c r="H36" s="25" t="str">
        <f>A39</f>
        <v>西宮SCカスタム</v>
      </c>
      <c r="I36" s="26"/>
      <c r="J36" s="27"/>
      <c r="K36" s="25" t="str">
        <f>A40</f>
        <v>神原SC</v>
      </c>
      <c r="L36" s="26"/>
      <c r="M36" s="27"/>
      <c r="N36" s="25" t="str">
        <f>A41</f>
        <v>段上西FC</v>
      </c>
      <c r="O36" s="26"/>
      <c r="P36" s="27"/>
      <c r="Q36" s="25" t="str">
        <f>A42</f>
        <v>上ヶ原FC</v>
      </c>
      <c r="R36" s="26"/>
      <c r="S36" s="27"/>
      <c r="T36" s="25"/>
      <c r="U36" s="26"/>
      <c r="V36" s="27"/>
      <c r="W36" s="25"/>
      <c r="X36" s="26"/>
      <c r="Y36" s="27"/>
      <c r="Z36" s="7" t="s">
        <v>4</v>
      </c>
      <c r="AA36" s="7" t="s">
        <v>5</v>
      </c>
      <c r="AB36" s="7" t="s">
        <v>6</v>
      </c>
      <c r="AC36" s="6" t="s">
        <v>0</v>
      </c>
      <c r="AD36" s="6" t="s">
        <v>2</v>
      </c>
      <c r="AE36" s="6" t="s">
        <v>3</v>
      </c>
      <c r="AF36" s="7" t="s">
        <v>1</v>
      </c>
      <c r="AG36" s="7" t="s">
        <v>7</v>
      </c>
      <c r="AH36" s="2"/>
      <c r="AI36" s="11"/>
      <c r="AJ36" s="2"/>
      <c r="AK36" s="11"/>
    </row>
    <row r="37" spans="1:37" s="13" customFormat="1" ht="18" customHeight="1">
      <c r="A37" s="17" t="s">
        <v>52</v>
      </c>
      <c r="B37" s="20"/>
      <c r="C37" s="22"/>
      <c r="D37" s="23"/>
      <c r="E37" s="3">
        <v>0</v>
      </c>
      <c r="F37" s="3" t="s">
        <v>74</v>
      </c>
      <c r="G37" s="4">
        <v>0</v>
      </c>
      <c r="H37" s="3">
        <v>2</v>
      </c>
      <c r="I37" s="3" t="s">
        <v>74</v>
      </c>
      <c r="J37" s="4">
        <v>2</v>
      </c>
      <c r="K37" s="3">
        <v>1</v>
      </c>
      <c r="L37" s="3" t="str">
        <f>IF(K37&gt;M37,"○",IF(K37&lt;M37,"●"," "))</f>
        <v>○</v>
      </c>
      <c r="M37" s="4">
        <v>0</v>
      </c>
      <c r="N37" s="3">
        <v>4</v>
      </c>
      <c r="O37" s="3" t="str">
        <f>IF(N37&gt;P37,"○",IF(N37&lt;P37,"●"," "))</f>
        <v>○</v>
      </c>
      <c r="P37" s="4">
        <v>0</v>
      </c>
      <c r="Q37" s="3">
        <v>8</v>
      </c>
      <c r="R37" s="3" t="str">
        <f>IF(Q37&gt;S37,"○",IF(Q37&lt;S37,"●"," "))</f>
        <v>○</v>
      </c>
      <c r="S37" s="4">
        <v>1</v>
      </c>
      <c r="T37" s="3"/>
      <c r="U37" s="3" t="str">
        <f aca="true" t="shared" si="22" ref="U37:U42">IF(T37&gt;V37,"○",IF(T37&lt;V37,"●"," "))</f>
        <v> </v>
      </c>
      <c r="V37" s="4"/>
      <c r="W37" s="3"/>
      <c r="X37" s="3" t="str">
        <f aca="true" t="shared" si="23" ref="X37:X42">IF(W37&gt;Y37,"○",IF(W37&lt;Y37,"●"," "))</f>
        <v> </v>
      </c>
      <c r="Y37" s="4"/>
      <c r="Z37" s="7">
        <f aca="true" t="shared" si="24" ref="Z37:Z42">COUNTIF(B37:Y37,"○")</f>
        <v>3</v>
      </c>
      <c r="AA37" s="7">
        <f aca="true" t="shared" si="25" ref="AA37:AA42">COUNTIF(B37:Y37,"△")</f>
        <v>2</v>
      </c>
      <c r="AB37" s="7">
        <f aca="true" t="shared" si="26" ref="AB37:AB42">COUNTIF(B37:Y37,"●")</f>
        <v>0</v>
      </c>
      <c r="AC37" s="6">
        <f aca="true" t="shared" si="27" ref="AC37:AC42">Z37*3+AA37</f>
        <v>11</v>
      </c>
      <c r="AD37" s="6">
        <f>E37+H37+K37+N37+Q37+T37+W37</f>
        <v>15</v>
      </c>
      <c r="AE37" s="6">
        <f>G37+J37+M37+P37+S37+V37+Y37</f>
        <v>3</v>
      </c>
      <c r="AF37" s="7">
        <f aca="true" t="shared" si="28" ref="AF37:AF42">AD37-AE37</f>
        <v>12</v>
      </c>
      <c r="AG37" s="7">
        <v>2</v>
      </c>
      <c r="AH37" s="2"/>
      <c r="AI37" s="2"/>
      <c r="AJ37" s="2"/>
      <c r="AK37" s="8"/>
    </row>
    <row r="38" spans="1:37" s="13" customFormat="1" ht="18" customHeight="1">
      <c r="A38" s="17" t="s">
        <v>53</v>
      </c>
      <c r="B38" s="3">
        <f>G37</f>
        <v>0</v>
      </c>
      <c r="C38" s="3" t="s">
        <v>74</v>
      </c>
      <c r="D38" s="4">
        <f>E37</f>
        <v>0</v>
      </c>
      <c r="E38" s="19"/>
      <c r="F38" s="22"/>
      <c r="G38" s="23"/>
      <c r="H38" s="6">
        <v>0</v>
      </c>
      <c r="I38" s="3" t="str">
        <f>IF(H38&gt;J38,"○",IF(H38&lt;J38,"●"," "))</f>
        <v>●</v>
      </c>
      <c r="J38" s="4">
        <v>1</v>
      </c>
      <c r="K38" s="3">
        <v>4</v>
      </c>
      <c r="L38" s="3" t="str">
        <f>IF(K38&gt;M38,"○",IF(K38&lt;M38,"●"," "))</f>
        <v>○</v>
      </c>
      <c r="M38" s="4">
        <v>1</v>
      </c>
      <c r="N38" s="3">
        <v>1</v>
      </c>
      <c r="O38" s="3" t="s">
        <v>74</v>
      </c>
      <c r="P38" s="4">
        <v>1</v>
      </c>
      <c r="Q38" s="3">
        <v>6</v>
      </c>
      <c r="R38" s="3" t="str">
        <f>IF(Q38&gt;S38,"○",IF(Q38&lt;S38,"●"," "))</f>
        <v>○</v>
      </c>
      <c r="S38" s="4">
        <v>1</v>
      </c>
      <c r="T38" s="3"/>
      <c r="U38" s="3" t="str">
        <f t="shared" si="22"/>
        <v> </v>
      </c>
      <c r="V38" s="4"/>
      <c r="W38" s="3"/>
      <c r="X38" s="3" t="str">
        <f t="shared" si="23"/>
        <v> </v>
      </c>
      <c r="Y38" s="4"/>
      <c r="Z38" s="7">
        <f t="shared" si="24"/>
        <v>2</v>
      </c>
      <c r="AA38" s="7">
        <f t="shared" si="25"/>
        <v>2</v>
      </c>
      <c r="AB38" s="7">
        <f t="shared" si="26"/>
        <v>1</v>
      </c>
      <c r="AC38" s="6">
        <f t="shared" si="27"/>
        <v>8</v>
      </c>
      <c r="AD38" s="6">
        <f>B38+H38+K38+N38+Q38+T38+W38</f>
        <v>11</v>
      </c>
      <c r="AE38" s="6">
        <f>D38+J38+M38+P38+S38+V38+Y38</f>
        <v>4</v>
      </c>
      <c r="AF38" s="7">
        <f t="shared" si="28"/>
        <v>7</v>
      </c>
      <c r="AG38" s="7">
        <v>3</v>
      </c>
      <c r="AH38" s="2"/>
      <c r="AI38" s="2"/>
      <c r="AJ38" s="2"/>
      <c r="AK38" s="8"/>
    </row>
    <row r="39" spans="1:37" s="13" customFormat="1" ht="18" customHeight="1">
      <c r="A39" s="17" t="s">
        <v>54</v>
      </c>
      <c r="B39" s="10">
        <f>J37</f>
        <v>2</v>
      </c>
      <c r="C39" s="3" t="s">
        <v>74</v>
      </c>
      <c r="D39" s="16">
        <f>H37</f>
        <v>2</v>
      </c>
      <c r="E39" s="10">
        <f>J38</f>
        <v>1</v>
      </c>
      <c r="F39" s="3" t="str">
        <f>IF(E39&gt;G39,"○",IF(E39&lt;G39,"●"," "))</f>
        <v>○</v>
      </c>
      <c r="G39" s="9">
        <f>H38</f>
        <v>0</v>
      </c>
      <c r="H39" s="19"/>
      <c r="I39" s="22"/>
      <c r="J39" s="23"/>
      <c r="K39" s="10">
        <v>3</v>
      </c>
      <c r="L39" s="3" t="str">
        <f>IF(K39&gt;M39,"○",IF(K39&lt;M39,"●"," "))</f>
        <v>○</v>
      </c>
      <c r="M39" s="9">
        <v>0</v>
      </c>
      <c r="N39" s="10">
        <v>3</v>
      </c>
      <c r="O39" s="3" t="str">
        <f>IF(N39&gt;P39,"○",IF(N39&lt;P39,"●"," "))</f>
        <v>○</v>
      </c>
      <c r="P39" s="9">
        <v>1</v>
      </c>
      <c r="Q39" s="10">
        <v>5</v>
      </c>
      <c r="R39" s="3" t="str">
        <f>IF(Q39&gt;S39,"○",IF(Q39&lt;S39,"●"," "))</f>
        <v>○</v>
      </c>
      <c r="S39" s="9">
        <v>0</v>
      </c>
      <c r="T39" s="3"/>
      <c r="U39" s="3" t="str">
        <f t="shared" si="22"/>
        <v> </v>
      </c>
      <c r="V39" s="4"/>
      <c r="W39" s="3"/>
      <c r="X39" s="3" t="str">
        <f t="shared" si="23"/>
        <v> </v>
      </c>
      <c r="Y39" s="4"/>
      <c r="Z39" s="7">
        <f t="shared" si="24"/>
        <v>4</v>
      </c>
      <c r="AA39" s="7">
        <f t="shared" si="25"/>
        <v>1</v>
      </c>
      <c r="AB39" s="7">
        <f t="shared" si="26"/>
        <v>0</v>
      </c>
      <c r="AC39" s="6">
        <f t="shared" si="27"/>
        <v>13</v>
      </c>
      <c r="AD39" s="6">
        <f>E39+B39+K39+N39+Q39+T39+W39</f>
        <v>14</v>
      </c>
      <c r="AE39" s="6">
        <f>G39+D39+M39+P39+S39+V39+Y39</f>
        <v>3</v>
      </c>
      <c r="AF39" s="7">
        <f t="shared" si="28"/>
        <v>11</v>
      </c>
      <c r="AG39" s="7">
        <v>1</v>
      </c>
      <c r="AH39" s="2"/>
      <c r="AI39" s="2"/>
      <c r="AJ39" s="2"/>
      <c r="AK39" s="8"/>
    </row>
    <row r="40" spans="1:37" s="13" customFormat="1" ht="18" customHeight="1">
      <c r="A40" s="5" t="s">
        <v>55</v>
      </c>
      <c r="B40" s="3">
        <f>M37</f>
        <v>0</v>
      </c>
      <c r="C40" s="3" t="str">
        <f>IF(B40&gt;D40,"○",IF(B40&lt;D40,"●"," "))</f>
        <v>●</v>
      </c>
      <c r="D40" s="4">
        <f>K37</f>
        <v>1</v>
      </c>
      <c r="E40" s="6">
        <f>M38</f>
        <v>1</v>
      </c>
      <c r="F40" s="3" t="str">
        <f>IF(E40&gt;G40,"○",IF(E40&lt;G40,"●"," "))</f>
        <v>●</v>
      </c>
      <c r="G40" s="4">
        <f>K38</f>
        <v>4</v>
      </c>
      <c r="H40" s="3">
        <f>M39</f>
        <v>0</v>
      </c>
      <c r="I40" s="3" t="str">
        <f>IF(H40&gt;J40,"○",IF(H40&lt;J40,"●"," "))</f>
        <v>●</v>
      </c>
      <c r="J40" s="4">
        <f>K39</f>
        <v>3</v>
      </c>
      <c r="K40" s="19"/>
      <c r="L40" s="22"/>
      <c r="M40" s="23"/>
      <c r="N40" s="3">
        <v>0</v>
      </c>
      <c r="O40" s="3" t="str">
        <f>IF(N40&gt;P40,"○",IF(N40&lt;P40,"●"," "))</f>
        <v>●</v>
      </c>
      <c r="P40" s="4">
        <v>5</v>
      </c>
      <c r="Q40" s="3">
        <v>1</v>
      </c>
      <c r="R40" s="3" t="str">
        <f>IF(Q40&gt;S40,"○",IF(Q40&lt;S40,"●"," "))</f>
        <v>●</v>
      </c>
      <c r="S40" s="4">
        <v>7</v>
      </c>
      <c r="T40" s="3"/>
      <c r="U40" s="3" t="str">
        <f t="shared" si="22"/>
        <v> </v>
      </c>
      <c r="V40" s="4"/>
      <c r="W40" s="3"/>
      <c r="X40" s="3" t="str">
        <f t="shared" si="23"/>
        <v> </v>
      </c>
      <c r="Y40" s="4"/>
      <c r="Z40" s="7">
        <f t="shared" si="24"/>
        <v>0</v>
      </c>
      <c r="AA40" s="7">
        <f t="shared" si="25"/>
        <v>0</v>
      </c>
      <c r="AB40" s="7">
        <f t="shared" si="26"/>
        <v>5</v>
      </c>
      <c r="AC40" s="6">
        <f t="shared" si="27"/>
        <v>0</v>
      </c>
      <c r="AD40" s="6">
        <f>E40+H40+B40+N40+Q40+T40+W40</f>
        <v>2</v>
      </c>
      <c r="AE40" s="6">
        <f>G40+J40+D40+P40+S40+V40+Y40</f>
        <v>20</v>
      </c>
      <c r="AF40" s="7">
        <f t="shared" si="28"/>
        <v>-18</v>
      </c>
      <c r="AG40" s="7">
        <v>6</v>
      </c>
      <c r="AH40" s="2"/>
      <c r="AI40" s="2"/>
      <c r="AJ40" s="2"/>
      <c r="AK40" s="8"/>
    </row>
    <row r="41" spans="1:37" s="13" customFormat="1" ht="18" customHeight="1">
      <c r="A41" s="5" t="s">
        <v>56</v>
      </c>
      <c r="B41" s="3">
        <f>P37</f>
        <v>0</v>
      </c>
      <c r="C41" s="3" t="str">
        <f>IF(B41&gt;D41,"○",IF(B41&lt;D41,"●"," "))</f>
        <v>●</v>
      </c>
      <c r="D41" s="4">
        <f>N37</f>
        <v>4</v>
      </c>
      <c r="E41" s="6">
        <f>P38</f>
        <v>1</v>
      </c>
      <c r="F41" s="3" t="s">
        <v>74</v>
      </c>
      <c r="G41" s="4">
        <f>N38</f>
        <v>1</v>
      </c>
      <c r="H41" s="3">
        <f>P39</f>
        <v>1</v>
      </c>
      <c r="I41" s="3" t="str">
        <f>IF(H41&gt;J41,"○",IF(H41&lt;J41,"●"," "))</f>
        <v>●</v>
      </c>
      <c r="J41" s="4">
        <f>N39</f>
        <v>3</v>
      </c>
      <c r="K41" s="3">
        <f>P40</f>
        <v>5</v>
      </c>
      <c r="L41" s="3" t="str">
        <f>IF(K41&gt;M41,"○",IF(K41&lt;M41,"●"," "))</f>
        <v>○</v>
      </c>
      <c r="M41" s="4">
        <f>N40</f>
        <v>0</v>
      </c>
      <c r="N41" s="19"/>
      <c r="O41" s="22"/>
      <c r="P41" s="23"/>
      <c r="Q41" s="3">
        <v>5</v>
      </c>
      <c r="R41" s="3" t="str">
        <f>IF(Q41&gt;S41,"○",IF(Q41&lt;S41,"●"," "))</f>
        <v>○</v>
      </c>
      <c r="S41" s="4">
        <v>0</v>
      </c>
      <c r="T41" s="3"/>
      <c r="U41" s="3" t="str">
        <f t="shared" si="22"/>
        <v> </v>
      </c>
      <c r="V41" s="4"/>
      <c r="W41" s="3"/>
      <c r="X41" s="3" t="str">
        <f t="shared" si="23"/>
        <v> </v>
      </c>
      <c r="Y41" s="4"/>
      <c r="Z41" s="7">
        <f t="shared" si="24"/>
        <v>2</v>
      </c>
      <c r="AA41" s="7">
        <f t="shared" si="25"/>
        <v>1</v>
      </c>
      <c r="AB41" s="7">
        <f t="shared" si="26"/>
        <v>2</v>
      </c>
      <c r="AC41" s="6">
        <f t="shared" si="27"/>
        <v>7</v>
      </c>
      <c r="AD41" s="6">
        <f>E41+H41+K41+B41+Q41+T41+W41</f>
        <v>12</v>
      </c>
      <c r="AE41" s="6">
        <f>G41+J41+M41+D41+S41+V41+Y41</f>
        <v>8</v>
      </c>
      <c r="AF41" s="7">
        <f t="shared" si="28"/>
        <v>4</v>
      </c>
      <c r="AG41" s="7">
        <v>4</v>
      </c>
      <c r="AH41" s="2"/>
      <c r="AI41" s="2"/>
      <c r="AJ41" s="2"/>
      <c r="AK41" s="11"/>
    </row>
    <row r="42" spans="1:37" s="13" customFormat="1" ht="18" customHeight="1">
      <c r="A42" s="5" t="s">
        <v>57</v>
      </c>
      <c r="B42" s="3">
        <f>S37</f>
        <v>1</v>
      </c>
      <c r="C42" s="3" t="str">
        <f>IF(B42&gt;D42,"○",IF(B42&lt;D42,"●"," "))</f>
        <v>●</v>
      </c>
      <c r="D42" s="4">
        <f>Q37</f>
        <v>8</v>
      </c>
      <c r="E42" s="6">
        <f>S38</f>
        <v>1</v>
      </c>
      <c r="F42" s="3" t="str">
        <f>IF(E42&gt;G42,"○",IF(E42&lt;G42,"●"," "))</f>
        <v>●</v>
      </c>
      <c r="G42" s="4">
        <f>Q38</f>
        <v>6</v>
      </c>
      <c r="H42" s="3">
        <f>S39</f>
        <v>0</v>
      </c>
      <c r="I42" s="3" t="str">
        <f>IF(H42&gt;J42,"○",IF(H42&lt;J42,"●"," "))</f>
        <v>●</v>
      </c>
      <c r="J42" s="4">
        <f>Q39</f>
        <v>5</v>
      </c>
      <c r="K42" s="3">
        <f>S40</f>
        <v>7</v>
      </c>
      <c r="L42" s="3" t="str">
        <f>IF(K42&gt;M42,"○",IF(K42&lt;M42,"●"," "))</f>
        <v>○</v>
      </c>
      <c r="M42" s="4">
        <f>Q40</f>
        <v>1</v>
      </c>
      <c r="N42" s="3">
        <f>S41</f>
        <v>0</v>
      </c>
      <c r="O42" s="3" t="str">
        <f>IF(N42&gt;P42,"○",IF(N42&lt;P42,"●"," "))</f>
        <v>●</v>
      </c>
      <c r="P42" s="4">
        <f>Q41</f>
        <v>5</v>
      </c>
      <c r="Q42" s="19"/>
      <c r="R42" s="20"/>
      <c r="S42" s="21"/>
      <c r="T42" s="3"/>
      <c r="U42" s="3" t="str">
        <f t="shared" si="22"/>
        <v> </v>
      </c>
      <c r="V42" s="4"/>
      <c r="W42" s="3"/>
      <c r="X42" s="3" t="str">
        <f t="shared" si="23"/>
        <v> </v>
      </c>
      <c r="Y42" s="4"/>
      <c r="Z42" s="7">
        <f t="shared" si="24"/>
        <v>1</v>
      </c>
      <c r="AA42" s="7">
        <f t="shared" si="25"/>
        <v>0</v>
      </c>
      <c r="AB42" s="7">
        <f t="shared" si="26"/>
        <v>4</v>
      </c>
      <c r="AC42" s="6">
        <f t="shared" si="27"/>
        <v>3</v>
      </c>
      <c r="AD42" s="6">
        <f>E42+H42+K42+N42+B42+T42+W42</f>
        <v>9</v>
      </c>
      <c r="AE42" s="6">
        <f>G42+J42+M42+P42+D42+V42+Y42</f>
        <v>25</v>
      </c>
      <c r="AF42" s="7">
        <f t="shared" si="28"/>
        <v>-16</v>
      </c>
      <c r="AG42" s="7">
        <v>5</v>
      </c>
      <c r="AH42" s="2"/>
      <c r="AI42" s="2"/>
      <c r="AJ42" s="2"/>
      <c r="AK42" s="11"/>
    </row>
    <row r="44" spans="1:11" s="13" customFormat="1" ht="18" customHeight="1">
      <c r="A44" s="18" t="s">
        <v>41</v>
      </c>
      <c r="B44" s="12"/>
      <c r="C44" s="12"/>
      <c r="D44" s="12"/>
      <c r="E44" s="12" t="s">
        <v>10</v>
      </c>
      <c r="F44" s="12"/>
      <c r="G44" s="13" t="s">
        <v>58</v>
      </c>
      <c r="K44" s="13" t="s">
        <v>72</v>
      </c>
    </row>
    <row r="45" spans="1:37" s="13" customFormat="1" ht="18" customHeight="1">
      <c r="A45" s="15"/>
      <c r="B45" s="25" t="str">
        <f>A46</f>
        <v>北六甲台FC</v>
      </c>
      <c r="C45" s="26"/>
      <c r="D45" s="27"/>
      <c r="E45" s="25" t="str">
        <f>A47</f>
        <v>甲子園浜SC</v>
      </c>
      <c r="F45" s="26"/>
      <c r="G45" s="27"/>
      <c r="H45" s="25" t="str">
        <f>A48</f>
        <v>瓦木SC</v>
      </c>
      <c r="I45" s="26"/>
      <c r="J45" s="27"/>
      <c r="K45" s="25" t="str">
        <f>A49</f>
        <v>鳴尾SC A</v>
      </c>
      <c r="L45" s="26"/>
      <c r="M45" s="27"/>
      <c r="N45" s="25" t="str">
        <f>A50</f>
        <v>上ヶ原南SC</v>
      </c>
      <c r="O45" s="26"/>
      <c r="P45" s="27"/>
      <c r="Q45" s="25" t="str">
        <f>A51</f>
        <v>用海FC</v>
      </c>
      <c r="R45" s="26"/>
      <c r="S45" s="27"/>
      <c r="T45" s="25"/>
      <c r="U45" s="26"/>
      <c r="V45" s="27"/>
      <c r="W45" s="25"/>
      <c r="X45" s="26"/>
      <c r="Y45" s="27"/>
      <c r="Z45" s="7" t="s">
        <v>4</v>
      </c>
      <c r="AA45" s="7" t="s">
        <v>5</v>
      </c>
      <c r="AB45" s="7" t="s">
        <v>6</v>
      </c>
      <c r="AC45" s="6" t="s">
        <v>0</v>
      </c>
      <c r="AD45" s="6" t="s">
        <v>2</v>
      </c>
      <c r="AE45" s="6" t="s">
        <v>3</v>
      </c>
      <c r="AF45" s="7" t="s">
        <v>1</v>
      </c>
      <c r="AG45" s="7" t="s">
        <v>7</v>
      </c>
      <c r="AH45" s="2"/>
      <c r="AI45" s="11"/>
      <c r="AJ45" s="2"/>
      <c r="AK45" s="11"/>
    </row>
    <row r="46" spans="1:37" s="13" customFormat="1" ht="18" customHeight="1">
      <c r="A46" s="17" t="s">
        <v>58</v>
      </c>
      <c r="B46" s="20"/>
      <c r="C46" s="22"/>
      <c r="D46" s="23"/>
      <c r="E46" s="3">
        <v>1</v>
      </c>
      <c r="F46" s="3" t="str">
        <f>IF(E46&gt;G46,"○",IF(E46&lt;G46,"●"," "))</f>
        <v>●</v>
      </c>
      <c r="G46" s="4">
        <v>3</v>
      </c>
      <c r="H46" s="3">
        <v>1</v>
      </c>
      <c r="I46" s="3" t="str">
        <f>IF(H46&gt;J46,"○",IF(H46&lt;J46,"●"," "))</f>
        <v>○</v>
      </c>
      <c r="J46" s="4">
        <v>0</v>
      </c>
      <c r="K46" s="3">
        <v>2</v>
      </c>
      <c r="L46" s="3" t="str">
        <f>IF(K46&gt;M46,"○",IF(K46&lt;M46,"●"," "))</f>
        <v>●</v>
      </c>
      <c r="M46" s="4">
        <v>4</v>
      </c>
      <c r="N46" s="3">
        <v>7</v>
      </c>
      <c r="O46" s="3" t="str">
        <f>IF(N46&gt;P46,"○",IF(N46&lt;P46,"●"," "))</f>
        <v>○</v>
      </c>
      <c r="P46" s="4">
        <v>0</v>
      </c>
      <c r="Q46" s="3">
        <v>0</v>
      </c>
      <c r="R46" s="3" t="s">
        <v>74</v>
      </c>
      <c r="S46" s="4">
        <v>0</v>
      </c>
      <c r="T46" s="3"/>
      <c r="U46" s="3" t="str">
        <f aca="true" t="shared" si="29" ref="U46:U51">IF(T46&gt;V46,"○",IF(T46&lt;V46,"●"," "))</f>
        <v> </v>
      </c>
      <c r="V46" s="4"/>
      <c r="W46" s="3"/>
      <c r="X46" s="3" t="str">
        <f aca="true" t="shared" si="30" ref="X46:X51">IF(W46&gt;Y46,"○",IF(W46&lt;Y46,"●"," "))</f>
        <v> </v>
      </c>
      <c r="Y46" s="4"/>
      <c r="Z46" s="7">
        <f aca="true" t="shared" si="31" ref="Z46:Z51">COUNTIF(B46:Y46,"○")</f>
        <v>2</v>
      </c>
      <c r="AA46" s="7">
        <f aca="true" t="shared" si="32" ref="AA46:AA51">COUNTIF(B46:Y46,"△")</f>
        <v>1</v>
      </c>
      <c r="AB46" s="7">
        <f aca="true" t="shared" si="33" ref="AB46:AB51">COUNTIF(B46:Y46,"●")</f>
        <v>2</v>
      </c>
      <c r="AC46" s="6">
        <f aca="true" t="shared" si="34" ref="AC46:AC51">Z46*3+AA46</f>
        <v>7</v>
      </c>
      <c r="AD46" s="6">
        <f>E46+H46+K46+N46+Q46+T46+W46</f>
        <v>11</v>
      </c>
      <c r="AE46" s="6">
        <f>G46+J46+M46+P46+S46+V46+Y46</f>
        <v>7</v>
      </c>
      <c r="AF46" s="7">
        <f aca="true" t="shared" si="35" ref="AF46:AF51">AD46-AE46</f>
        <v>4</v>
      </c>
      <c r="AG46" s="7">
        <v>3</v>
      </c>
      <c r="AH46" s="2"/>
      <c r="AI46" s="2"/>
      <c r="AJ46" s="2"/>
      <c r="AK46" s="8"/>
    </row>
    <row r="47" spans="1:37" s="13" customFormat="1" ht="18" customHeight="1">
      <c r="A47" s="17" t="s">
        <v>59</v>
      </c>
      <c r="B47" s="3">
        <f>G46</f>
        <v>3</v>
      </c>
      <c r="C47" s="3" t="str">
        <f>IF(B47&gt;D47,"○",IF(B47&lt;D47,"●"," "))</f>
        <v>○</v>
      </c>
      <c r="D47" s="4">
        <f>E46</f>
        <v>1</v>
      </c>
      <c r="E47" s="19"/>
      <c r="F47" s="22"/>
      <c r="G47" s="23"/>
      <c r="H47" s="6">
        <v>5</v>
      </c>
      <c r="I47" s="3" t="str">
        <f>IF(H47&gt;J47,"○",IF(H47&lt;J47,"●"," "))</f>
        <v>○</v>
      </c>
      <c r="J47" s="4">
        <v>0</v>
      </c>
      <c r="K47" s="3">
        <v>2</v>
      </c>
      <c r="L47" s="3" t="s">
        <v>74</v>
      </c>
      <c r="M47" s="4">
        <v>2</v>
      </c>
      <c r="N47" s="3">
        <v>7</v>
      </c>
      <c r="O47" s="3" t="str">
        <f>IF(N47&gt;P47,"○",IF(N47&lt;P47,"●"," "))</f>
        <v>○</v>
      </c>
      <c r="P47" s="4">
        <v>1</v>
      </c>
      <c r="Q47" s="3">
        <v>0</v>
      </c>
      <c r="R47" s="3" t="str">
        <f>IF(Q47&gt;S47,"○",IF(Q47&lt;S47,"●"," "))</f>
        <v>●</v>
      </c>
      <c r="S47" s="4">
        <v>1</v>
      </c>
      <c r="T47" s="3"/>
      <c r="U47" s="3" t="str">
        <f t="shared" si="29"/>
        <v> </v>
      </c>
      <c r="V47" s="4"/>
      <c r="W47" s="3"/>
      <c r="X47" s="3" t="str">
        <f t="shared" si="30"/>
        <v> </v>
      </c>
      <c r="Y47" s="4"/>
      <c r="Z47" s="7">
        <f t="shared" si="31"/>
        <v>3</v>
      </c>
      <c r="AA47" s="7">
        <f t="shared" si="32"/>
        <v>1</v>
      </c>
      <c r="AB47" s="7">
        <f t="shared" si="33"/>
        <v>1</v>
      </c>
      <c r="AC47" s="6">
        <f t="shared" si="34"/>
        <v>10</v>
      </c>
      <c r="AD47" s="6">
        <f>B47+H47+K47+N47+Q47+T47+W47</f>
        <v>17</v>
      </c>
      <c r="AE47" s="6">
        <f>D47+J47+M47+P47+S47+V47+Y47</f>
        <v>5</v>
      </c>
      <c r="AF47" s="7">
        <f t="shared" si="35"/>
        <v>12</v>
      </c>
      <c r="AG47" s="7">
        <v>2</v>
      </c>
      <c r="AH47" s="2"/>
      <c r="AI47" s="2"/>
      <c r="AJ47" s="2"/>
      <c r="AK47" s="8"/>
    </row>
    <row r="48" spans="1:37" s="13" customFormat="1" ht="18" customHeight="1">
      <c r="A48" s="17" t="s">
        <v>23</v>
      </c>
      <c r="B48" s="10">
        <f>J46</f>
        <v>0</v>
      </c>
      <c r="C48" s="3" t="str">
        <f>IF(B48&gt;D48,"○",IF(B48&lt;D48,"●"," "))</f>
        <v>●</v>
      </c>
      <c r="D48" s="16">
        <f>H46</f>
        <v>1</v>
      </c>
      <c r="E48" s="10">
        <f>J47</f>
        <v>0</v>
      </c>
      <c r="F48" s="3" t="str">
        <f>IF(E48&gt;G48,"○",IF(E48&lt;G48,"●"," "))</f>
        <v>●</v>
      </c>
      <c r="G48" s="9">
        <f>H47</f>
        <v>5</v>
      </c>
      <c r="H48" s="19"/>
      <c r="I48" s="22"/>
      <c r="J48" s="23"/>
      <c r="K48" s="10">
        <v>0</v>
      </c>
      <c r="L48" s="3" t="str">
        <f>IF(K48&gt;M48,"○",IF(K48&lt;M48,"●"," "))</f>
        <v>●</v>
      </c>
      <c r="M48" s="9">
        <v>4</v>
      </c>
      <c r="N48" s="10">
        <v>3</v>
      </c>
      <c r="O48" s="3" t="str">
        <f>IF(N48&gt;P48,"○",IF(N48&lt;P48,"●"," "))</f>
        <v>○</v>
      </c>
      <c r="P48" s="9">
        <v>2</v>
      </c>
      <c r="Q48" s="10">
        <v>1</v>
      </c>
      <c r="R48" s="3" t="str">
        <f>IF(Q48&gt;S48,"○",IF(Q48&lt;S48,"●"," "))</f>
        <v>○</v>
      </c>
      <c r="S48" s="9">
        <v>0</v>
      </c>
      <c r="T48" s="3"/>
      <c r="U48" s="3" t="str">
        <f t="shared" si="29"/>
        <v> </v>
      </c>
      <c r="V48" s="4"/>
      <c r="W48" s="3"/>
      <c r="X48" s="3" t="str">
        <f t="shared" si="30"/>
        <v> </v>
      </c>
      <c r="Y48" s="4"/>
      <c r="Z48" s="7">
        <f t="shared" si="31"/>
        <v>2</v>
      </c>
      <c r="AA48" s="7">
        <f t="shared" si="32"/>
        <v>0</v>
      </c>
      <c r="AB48" s="7">
        <f t="shared" si="33"/>
        <v>3</v>
      </c>
      <c r="AC48" s="6">
        <f t="shared" si="34"/>
        <v>6</v>
      </c>
      <c r="AD48" s="6">
        <f>E48+B48+K48+N48+Q48+T48+W48</f>
        <v>4</v>
      </c>
      <c r="AE48" s="6">
        <f>G48+D48+M48+P48+S48+V48+Y48</f>
        <v>12</v>
      </c>
      <c r="AF48" s="7">
        <f t="shared" si="35"/>
        <v>-8</v>
      </c>
      <c r="AG48" s="7">
        <v>4</v>
      </c>
      <c r="AH48" s="2"/>
      <c r="AI48" s="2"/>
      <c r="AJ48" s="2"/>
      <c r="AK48" s="8"/>
    </row>
    <row r="49" spans="1:37" s="13" customFormat="1" ht="18" customHeight="1">
      <c r="A49" s="5" t="s">
        <v>60</v>
      </c>
      <c r="B49" s="3">
        <f>M46</f>
        <v>4</v>
      </c>
      <c r="C49" s="3" t="str">
        <f>IF(B49&gt;D49,"○",IF(B49&lt;D49,"●"," "))</f>
        <v>○</v>
      </c>
      <c r="D49" s="4">
        <f>K46</f>
        <v>2</v>
      </c>
      <c r="E49" s="6">
        <f>M47</f>
        <v>2</v>
      </c>
      <c r="F49" s="3" t="s">
        <v>74</v>
      </c>
      <c r="G49" s="4">
        <f>K47</f>
        <v>2</v>
      </c>
      <c r="H49" s="3">
        <f>M48</f>
        <v>4</v>
      </c>
      <c r="I49" s="3" t="str">
        <f>IF(H49&gt;J49,"○",IF(H49&lt;J49,"●"," "))</f>
        <v>○</v>
      </c>
      <c r="J49" s="4">
        <f>K48</f>
        <v>0</v>
      </c>
      <c r="K49" s="19"/>
      <c r="L49" s="22"/>
      <c r="M49" s="23"/>
      <c r="N49" s="3">
        <v>9</v>
      </c>
      <c r="O49" s="3" t="str">
        <f>IF(N49&gt;P49,"○",IF(N49&lt;P49,"●"," "))</f>
        <v>○</v>
      </c>
      <c r="P49" s="4">
        <v>1</v>
      </c>
      <c r="Q49" s="3">
        <v>3</v>
      </c>
      <c r="R49" s="3" t="str">
        <f>IF(Q49&gt;S49,"○",IF(Q49&lt;S49,"●"," "))</f>
        <v>○</v>
      </c>
      <c r="S49" s="4">
        <v>0</v>
      </c>
      <c r="T49" s="3"/>
      <c r="U49" s="3" t="str">
        <f t="shared" si="29"/>
        <v> </v>
      </c>
      <c r="V49" s="4"/>
      <c r="W49" s="3"/>
      <c r="X49" s="3" t="str">
        <f t="shared" si="30"/>
        <v> </v>
      </c>
      <c r="Y49" s="4"/>
      <c r="Z49" s="7">
        <f t="shared" si="31"/>
        <v>4</v>
      </c>
      <c r="AA49" s="7">
        <f t="shared" si="32"/>
        <v>1</v>
      </c>
      <c r="AB49" s="7">
        <f t="shared" si="33"/>
        <v>0</v>
      </c>
      <c r="AC49" s="6">
        <f t="shared" si="34"/>
        <v>13</v>
      </c>
      <c r="AD49" s="6">
        <f>E49+H49+B49+N49+Q49+T49+W49</f>
        <v>22</v>
      </c>
      <c r="AE49" s="6">
        <f>G49+J49+D49+P49+S49+V49+Y49</f>
        <v>5</v>
      </c>
      <c r="AF49" s="7">
        <f t="shared" si="35"/>
        <v>17</v>
      </c>
      <c r="AG49" s="7">
        <v>1</v>
      </c>
      <c r="AH49" s="2"/>
      <c r="AI49" s="2"/>
      <c r="AJ49" s="2"/>
      <c r="AK49" s="8"/>
    </row>
    <row r="50" spans="1:37" s="13" customFormat="1" ht="18" customHeight="1">
      <c r="A50" s="5" t="s">
        <v>61</v>
      </c>
      <c r="B50" s="3">
        <f>P46</f>
        <v>0</v>
      </c>
      <c r="C50" s="3" t="str">
        <f>IF(B50&gt;D50,"○",IF(B50&lt;D50,"●"," "))</f>
        <v>●</v>
      </c>
      <c r="D50" s="4">
        <f>N46</f>
        <v>7</v>
      </c>
      <c r="E50" s="6">
        <f>P47</f>
        <v>1</v>
      </c>
      <c r="F50" s="3" t="str">
        <f>IF(E50&gt;G50,"○",IF(E50&lt;G50,"●"," "))</f>
        <v>●</v>
      </c>
      <c r="G50" s="4">
        <f>N47</f>
        <v>7</v>
      </c>
      <c r="H50" s="3">
        <f>P48</f>
        <v>2</v>
      </c>
      <c r="I50" s="3" t="str">
        <f>IF(H50&gt;J50,"○",IF(H50&lt;J50,"●"," "))</f>
        <v>●</v>
      </c>
      <c r="J50" s="4">
        <f>N48</f>
        <v>3</v>
      </c>
      <c r="K50" s="3">
        <f>P49</f>
        <v>1</v>
      </c>
      <c r="L50" s="3" t="str">
        <f>IF(K50&gt;M50,"○",IF(K50&lt;M50,"●"," "))</f>
        <v>●</v>
      </c>
      <c r="M50" s="4">
        <f>N49</f>
        <v>9</v>
      </c>
      <c r="N50" s="19"/>
      <c r="O50" s="22"/>
      <c r="P50" s="23"/>
      <c r="Q50" s="3">
        <v>2</v>
      </c>
      <c r="R50" s="3" t="s">
        <v>74</v>
      </c>
      <c r="S50" s="4">
        <v>2</v>
      </c>
      <c r="T50" s="3"/>
      <c r="U50" s="3" t="str">
        <f t="shared" si="29"/>
        <v> </v>
      </c>
      <c r="V50" s="4"/>
      <c r="W50" s="3"/>
      <c r="X50" s="3" t="str">
        <f t="shared" si="30"/>
        <v> </v>
      </c>
      <c r="Y50" s="4"/>
      <c r="Z50" s="7">
        <f t="shared" si="31"/>
        <v>0</v>
      </c>
      <c r="AA50" s="7">
        <f t="shared" si="32"/>
        <v>1</v>
      </c>
      <c r="AB50" s="7">
        <f t="shared" si="33"/>
        <v>4</v>
      </c>
      <c r="AC50" s="6">
        <f t="shared" si="34"/>
        <v>1</v>
      </c>
      <c r="AD50" s="6">
        <f>E50+H50+K50+B50+Q50+T50+W50</f>
        <v>6</v>
      </c>
      <c r="AE50" s="6">
        <f>G50+J50+M50+D50+S50+V50+Y50</f>
        <v>28</v>
      </c>
      <c r="AF50" s="7">
        <f t="shared" si="35"/>
        <v>-22</v>
      </c>
      <c r="AG50" s="7">
        <v>6</v>
      </c>
      <c r="AH50" s="2"/>
      <c r="AI50" s="2"/>
      <c r="AJ50" s="2"/>
      <c r="AK50" s="11"/>
    </row>
    <row r="51" spans="1:37" s="13" customFormat="1" ht="18" customHeight="1">
      <c r="A51" s="5" t="s">
        <v>62</v>
      </c>
      <c r="B51" s="3">
        <f>S46</f>
        <v>0</v>
      </c>
      <c r="C51" s="3" t="s">
        <v>74</v>
      </c>
      <c r="D51" s="4">
        <f>Q46</f>
        <v>0</v>
      </c>
      <c r="E51" s="6">
        <f>S47</f>
        <v>1</v>
      </c>
      <c r="F51" s="3" t="str">
        <f>IF(E51&gt;G51,"○",IF(E51&lt;G51,"●"," "))</f>
        <v>○</v>
      </c>
      <c r="G51" s="4">
        <f>Q47</f>
        <v>0</v>
      </c>
      <c r="H51" s="3">
        <f>S48</f>
        <v>0</v>
      </c>
      <c r="I51" s="3" t="str">
        <f>IF(H51&gt;J51,"○",IF(H51&lt;J51,"●"," "))</f>
        <v>●</v>
      </c>
      <c r="J51" s="4">
        <f>Q48</f>
        <v>1</v>
      </c>
      <c r="K51" s="3">
        <f>S49</f>
        <v>0</v>
      </c>
      <c r="L51" s="3" t="str">
        <f>IF(K51&gt;M51,"○",IF(K51&lt;M51,"●"," "))</f>
        <v>●</v>
      </c>
      <c r="M51" s="4">
        <f>Q49</f>
        <v>3</v>
      </c>
      <c r="N51" s="3">
        <f>S50</f>
        <v>2</v>
      </c>
      <c r="O51" s="3" t="s">
        <v>74</v>
      </c>
      <c r="P51" s="4">
        <f>Q50</f>
        <v>2</v>
      </c>
      <c r="Q51" s="19"/>
      <c r="R51" s="20"/>
      <c r="S51" s="21"/>
      <c r="T51" s="3"/>
      <c r="U51" s="3" t="str">
        <f t="shared" si="29"/>
        <v> </v>
      </c>
      <c r="V51" s="4"/>
      <c r="W51" s="3"/>
      <c r="X51" s="3" t="str">
        <f t="shared" si="30"/>
        <v> </v>
      </c>
      <c r="Y51" s="4"/>
      <c r="Z51" s="7">
        <f t="shared" si="31"/>
        <v>1</v>
      </c>
      <c r="AA51" s="7">
        <f t="shared" si="32"/>
        <v>2</v>
      </c>
      <c r="AB51" s="7">
        <f t="shared" si="33"/>
        <v>2</v>
      </c>
      <c r="AC51" s="6">
        <f t="shared" si="34"/>
        <v>5</v>
      </c>
      <c r="AD51" s="6">
        <f>E51+H51+K51+N51+B51+T51+W51</f>
        <v>3</v>
      </c>
      <c r="AE51" s="6">
        <f>G51+J51+M51+P51+D51+V51+Y51</f>
        <v>6</v>
      </c>
      <c r="AF51" s="7">
        <f t="shared" si="35"/>
        <v>-3</v>
      </c>
      <c r="AG51" s="7">
        <v>5</v>
      </c>
      <c r="AH51" s="2"/>
      <c r="AI51" s="2"/>
      <c r="AJ51" s="2"/>
      <c r="AK51" s="11"/>
    </row>
    <row r="53" spans="1:11" s="13" customFormat="1" ht="18" customHeight="1">
      <c r="A53" s="18" t="s">
        <v>42</v>
      </c>
      <c r="B53" s="12"/>
      <c r="C53" s="12"/>
      <c r="D53" s="12"/>
      <c r="E53" s="12" t="s">
        <v>10</v>
      </c>
      <c r="F53" s="12"/>
      <c r="G53" s="13" t="s">
        <v>63</v>
      </c>
      <c r="K53" s="13" t="s">
        <v>73</v>
      </c>
    </row>
    <row r="54" spans="1:37" s="13" customFormat="1" ht="18" customHeight="1">
      <c r="A54" s="15"/>
      <c r="B54" s="25" t="str">
        <f>A55</f>
        <v>上甲子園SC</v>
      </c>
      <c r="C54" s="26"/>
      <c r="D54" s="27"/>
      <c r="E54" s="25" t="str">
        <f>A56</f>
        <v>瓦林FC</v>
      </c>
      <c r="F54" s="26"/>
      <c r="G54" s="27"/>
      <c r="H54" s="25" t="str">
        <f>A57</f>
        <v>生瀬SC</v>
      </c>
      <c r="I54" s="26"/>
      <c r="J54" s="27"/>
      <c r="K54" s="25" t="str">
        <f>A58</f>
        <v>FC広田</v>
      </c>
      <c r="L54" s="26"/>
      <c r="M54" s="27"/>
      <c r="N54" s="25" t="str">
        <f>A59</f>
        <v>春風JFC S</v>
      </c>
      <c r="O54" s="26"/>
      <c r="P54" s="27"/>
      <c r="Q54" s="25" t="str">
        <f>A60</f>
        <v>鳴尾SC B</v>
      </c>
      <c r="R54" s="26"/>
      <c r="S54" s="27"/>
      <c r="T54" s="25"/>
      <c r="U54" s="26"/>
      <c r="V54" s="27"/>
      <c r="W54" s="25"/>
      <c r="X54" s="26"/>
      <c r="Y54" s="27"/>
      <c r="Z54" s="7" t="s">
        <v>4</v>
      </c>
      <c r="AA54" s="7" t="s">
        <v>5</v>
      </c>
      <c r="AB54" s="7" t="s">
        <v>6</v>
      </c>
      <c r="AC54" s="6" t="s">
        <v>0</v>
      </c>
      <c r="AD54" s="6" t="s">
        <v>2</v>
      </c>
      <c r="AE54" s="6" t="s">
        <v>3</v>
      </c>
      <c r="AF54" s="7" t="s">
        <v>1</v>
      </c>
      <c r="AG54" s="7" t="s">
        <v>7</v>
      </c>
      <c r="AH54" s="2"/>
      <c r="AI54" s="11"/>
      <c r="AJ54" s="2"/>
      <c r="AK54" s="11"/>
    </row>
    <row r="55" spans="1:37" s="13" customFormat="1" ht="18" customHeight="1">
      <c r="A55" s="17" t="s">
        <v>63</v>
      </c>
      <c r="B55" s="20"/>
      <c r="C55" s="22"/>
      <c r="D55" s="23"/>
      <c r="E55" s="3">
        <v>0</v>
      </c>
      <c r="F55" s="3" t="str">
        <f>IF(E55&gt;G55,"○",IF(E55&lt;G55,"●"," "))</f>
        <v>●</v>
      </c>
      <c r="G55" s="4">
        <v>4</v>
      </c>
      <c r="H55" s="3">
        <v>1</v>
      </c>
      <c r="I55" s="3" t="str">
        <f>IF(H55&gt;J55,"○",IF(H55&lt;J55,"●"," "))</f>
        <v>●</v>
      </c>
      <c r="J55" s="4">
        <v>6</v>
      </c>
      <c r="K55" s="3">
        <v>1</v>
      </c>
      <c r="L55" s="3" t="s">
        <v>74</v>
      </c>
      <c r="M55" s="4">
        <v>1</v>
      </c>
      <c r="N55" s="3">
        <v>0</v>
      </c>
      <c r="O55" s="3" t="str">
        <f>IF(N55&gt;P55,"○",IF(N55&lt;P55,"●"," "))</f>
        <v>●</v>
      </c>
      <c r="P55" s="4">
        <v>2</v>
      </c>
      <c r="Q55" s="3">
        <v>3</v>
      </c>
      <c r="R55" s="3" t="str">
        <f>IF(Q55&gt;S55,"○",IF(Q55&lt;S55,"●"," "))</f>
        <v>○</v>
      </c>
      <c r="S55" s="4">
        <v>1</v>
      </c>
      <c r="T55" s="3"/>
      <c r="U55" s="3" t="str">
        <f aca="true" t="shared" si="36" ref="U55:U60">IF(T55&gt;V55,"○",IF(T55&lt;V55,"●"," "))</f>
        <v> </v>
      </c>
      <c r="V55" s="4"/>
      <c r="W55" s="3"/>
      <c r="X55" s="3" t="str">
        <f aca="true" t="shared" si="37" ref="X55:X60">IF(W55&gt;Y55,"○",IF(W55&lt;Y55,"●"," "))</f>
        <v> </v>
      </c>
      <c r="Y55" s="4"/>
      <c r="Z55" s="7">
        <f aca="true" t="shared" si="38" ref="Z55:Z60">COUNTIF(B55:Y55,"○")</f>
        <v>1</v>
      </c>
      <c r="AA55" s="7">
        <f aca="true" t="shared" si="39" ref="AA55:AA60">COUNTIF(B55:Y55,"△")</f>
        <v>1</v>
      </c>
      <c r="AB55" s="7">
        <f aca="true" t="shared" si="40" ref="AB55:AB60">COUNTIF(B55:Y55,"●")</f>
        <v>3</v>
      </c>
      <c r="AC55" s="6">
        <f aca="true" t="shared" si="41" ref="AC55:AC60">Z55*3+AA55</f>
        <v>4</v>
      </c>
      <c r="AD55" s="6">
        <f>E55+H55+K55+N55+Q55+T55+W55</f>
        <v>5</v>
      </c>
      <c r="AE55" s="6">
        <f>G55+J55+M55+P55+S55+V55+Y55</f>
        <v>14</v>
      </c>
      <c r="AF55" s="7">
        <f aca="true" t="shared" si="42" ref="AF55:AF60">AD55-AE55</f>
        <v>-9</v>
      </c>
      <c r="AG55" s="7">
        <v>4</v>
      </c>
      <c r="AH55" s="2"/>
      <c r="AI55" s="2"/>
      <c r="AJ55" s="2"/>
      <c r="AK55" s="8"/>
    </row>
    <row r="56" spans="1:37" s="13" customFormat="1" ht="18" customHeight="1">
      <c r="A56" s="17" t="s">
        <v>64</v>
      </c>
      <c r="B56" s="3">
        <f>G55</f>
        <v>4</v>
      </c>
      <c r="C56" s="3" t="str">
        <f>IF(B56&gt;D56,"○",IF(B56&lt;D56,"●"," "))</f>
        <v>○</v>
      </c>
      <c r="D56" s="4">
        <f>E55</f>
        <v>0</v>
      </c>
      <c r="E56" s="19"/>
      <c r="F56" s="22"/>
      <c r="G56" s="23"/>
      <c r="H56" s="6">
        <v>0</v>
      </c>
      <c r="I56" s="3" t="str">
        <f>IF(H56&gt;J56,"○",IF(H56&lt;J56,"●"," "))</f>
        <v>●</v>
      </c>
      <c r="J56" s="4">
        <v>2</v>
      </c>
      <c r="K56" s="3">
        <v>9</v>
      </c>
      <c r="L56" s="3" t="str">
        <f>IF(K56&gt;M56,"○",IF(K56&lt;M56,"●"," "))</f>
        <v>○</v>
      </c>
      <c r="M56" s="4">
        <v>0</v>
      </c>
      <c r="N56" s="3">
        <v>7</v>
      </c>
      <c r="O56" s="3" t="str">
        <f>IF(N56&gt;P56,"○",IF(N56&lt;P56,"●"," "))</f>
        <v>○</v>
      </c>
      <c r="P56" s="4">
        <v>2</v>
      </c>
      <c r="Q56" s="3">
        <v>9</v>
      </c>
      <c r="R56" s="3" t="str">
        <f>IF(Q56&gt;S56,"○",IF(Q56&lt;S56,"●"," "))</f>
        <v>○</v>
      </c>
      <c r="S56" s="4">
        <v>0</v>
      </c>
      <c r="T56" s="3"/>
      <c r="U56" s="3" t="str">
        <f t="shared" si="36"/>
        <v> </v>
      </c>
      <c r="V56" s="4"/>
      <c r="W56" s="3"/>
      <c r="X56" s="3" t="str">
        <f t="shared" si="37"/>
        <v> </v>
      </c>
      <c r="Y56" s="4"/>
      <c r="Z56" s="7">
        <f t="shared" si="38"/>
        <v>4</v>
      </c>
      <c r="AA56" s="7">
        <f t="shared" si="39"/>
        <v>0</v>
      </c>
      <c r="AB56" s="7">
        <f t="shared" si="40"/>
        <v>1</v>
      </c>
      <c r="AC56" s="6">
        <f t="shared" si="41"/>
        <v>12</v>
      </c>
      <c r="AD56" s="6">
        <f>B56+H56+K56+N56+Q56+T56+W56</f>
        <v>29</v>
      </c>
      <c r="AE56" s="6">
        <f>D56+J56+M56+P56+S56+V56+Y56</f>
        <v>4</v>
      </c>
      <c r="AF56" s="7">
        <f t="shared" si="42"/>
        <v>25</v>
      </c>
      <c r="AG56" s="7">
        <v>2</v>
      </c>
      <c r="AH56" s="2"/>
      <c r="AI56" s="2"/>
      <c r="AJ56" s="2"/>
      <c r="AK56" s="8"/>
    </row>
    <row r="57" spans="1:37" s="13" customFormat="1" ht="18" customHeight="1">
      <c r="A57" s="17" t="s">
        <v>65</v>
      </c>
      <c r="B57" s="10">
        <f>J55</f>
        <v>6</v>
      </c>
      <c r="C57" s="3" t="str">
        <f>IF(B57&gt;D57,"○",IF(B57&lt;D57,"●"," "))</f>
        <v>○</v>
      </c>
      <c r="D57" s="16">
        <f>H55</f>
        <v>1</v>
      </c>
      <c r="E57" s="10">
        <f>J56</f>
        <v>2</v>
      </c>
      <c r="F57" s="3" t="str">
        <f>IF(E57&gt;G57,"○",IF(E57&lt;G57,"●"," "))</f>
        <v>○</v>
      </c>
      <c r="G57" s="9">
        <f>H56</f>
        <v>0</v>
      </c>
      <c r="H57" s="19"/>
      <c r="I57" s="22"/>
      <c r="J57" s="23"/>
      <c r="K57" s="10">
        <v>9</v>
      </c>
      <c r="L57" s="3" t="str">
        <f>IF(K57&gt;M57,"○",IF(K57&lt;M57,"●"," "))</f>
        <v>○</v>
      </c>
      <c r="M57" s="9">
        <v>0</v>
      </c>
      <c r="N57" s="10">
        <v>2</v>
      </c>
      <c r="O57" s="3" t="str">
        <f>IF(N57&gt;P57,"○",IF(N57&lt;P57,"●"," "))</f>
        <v>○</v>
      </c>
      <c r="P57" s="9">
        <v>0</v>
      </c>
      <c r="Q57" s="10">
        <v>17</v>
      </c>
      <c r="R57" s="3" t="str">
        <f>IF(Q57&gt;S57,"○",IF(Q57&lt;S57,"●"," "))</f>
        <v>○</v>
      </c>
      <c r="S57" s="9">
        <v>0</v>
      </c>
      <c r="T57" s="3"/>
      <c r="U57" s="3" t="str">
        <f t="shared" si="36"/>
        <v> </v>
      </c>
      <c r="V57" s="4"/>
      <c r="W57" s="3"/>
      <c r="X57" s="3" t="str">
        <f t="shared" si="37"/>
        <v> </v>
      </c>
      <c r="Y57" s="4"/>
      <c r="Z57" s="7">
        <f t="shared" si="38"/>
        <v>5</v>
      </c>
      <c r="AA57" s="7">
        <f t="shared" si="39"/>
        <v>0</v>
      </c>
      <c r="AB57" s="7">
        <f t="shared" si="40"/>
        <v>0</v>
      </c>
      <c r="AC57" s="6">
        <f t="shared" si="41"/>
        <v>15</v>
      </c>
      <c r="AD57" s="6">
        <f>E57+B57+K57+N57+Q57+T57+W57</f>
        <v>36</v>
      </c>
      <c r="AE57" s="6">
        <f>G57+D57+M57+P57+S57+V57+Y57</f>
        <v>1</v>
      </c>
      <c r="AF57" s="7">
        <f t="shared" si="42"/>
        <v>35</v>
      </c>
      <c r="AG57" s="7">
        <v>1</v>
      </c>
      <c r="AH57" s="2"/>
      <c r="AI57" s="2"/>
      <c r="AJ57" s="2"/>
      <c r="AK57" s="8"/>
    </row>
    <row r="58" spans="1:37" s="13" customFormat="1" ht="18" customHeight="1">
      <c r="A58" s="5" t="s">
        <v>66</v>
      </c>
      <c r="B58" s="3">
        <f>M55</f>
        <v>1</v>
      </c>
      <c r="C58" s="3" t="s">
        <v>74</v>
      </c>
      <c r="D58" s="4">
        <f>K55</f>
        <v>1</v>
      </c>
      <c r="E58" s="6">
        <f>M56</f>
        <v>0</v>
      </c>
      <c r="F58" s="3" t="str">
        <f>IF(E58&gt;G58,"○",IF(E58&lt;G58,"●"," "))</f>
        <v>●</v>
      </c>
      <c r="G58" s="4">
        <f>K56</f>
        <v>9</v>
      </c>
      <c r="H58" s="3">
        <f>M57</f>
        <v>0</v>
      </c>
      <c r="I58" s="3" t="str">
        <f>IF(H58&gt;J58,"○",IF(H58&lt;J58,"●"," "))</f>
        <v>●</v>
      </c>
      <c r="J58" s="4">
        <f>K57</f>
        <v>9</v>
      </c>
      <c r="K58" s="19"/>
      <c r="L58" s="22"/>
      <c r="M58" s="23"/>
      <c r="N58" s="3">
        <v>0</v>
      </c>
      <c r="O58" s="3" t="str">
        <f>IF(N58&gt;P58,"○",IF(N58&lt;P58,"●"," "))</f>
        <v>●</v>
      </c>
      <c r="P58" s="4">
        <v>10</v>
      </c>
      <c r="Q58" s="3">
        <v>0</v>
      </c>
      <c r="R58" s="3" t="str">
        <f>IF(Q58&gt;S58,"○",IF(Q58&lt;S58,"●"," "))</f>
        <v>●</v>
      </c>
      <c r="S58" s="4">
        <v>2</v>
      </c>
      <c r="T58" s="3"/>
      <c r="U58" s="3" t="str">
        <f t="shared" si="36"/>
        <v> </v>
      </c>
      <c r="V58" s="4"/>
      <c r="W58" s="3"/>
      <c r="X58" s="3" t="str">
        <f t="shared" si="37"/>
        <v> </v>
      </c>
      <c r="Y58" s="4"/>
      <c r="Z58" s="7">
        <f t="shared" si="38"/>
        <v>0</v>
      </c>
      <c r="AA58" s="7">
        <f t="shared" si="39"/>
        <v>1</v>
      </c>
      <c r="AB58" s="7">
        <f t="shared" si="40"/>
        <v>4</v>
      </c>
      <c r="AC58" s="6">
        <f t="shared" si="41"/>
        <v>1</v>
      </c>
      <c r="AD58" s="6">
        <f>E58+H58+B58+N58+Q58+T58+W58</f>
        <v>1</v>
      </c>
      <c r="AE58" s="6">
        <f>G58+J58+D58+P58+S58+V58+Y58</f>
        <v>31</v>
      </c>
      <c r="AF58" s="7">
        <f t="shared" si="42"/>
        <v>-30</v>
      </c>
      <c r="AG58" s="7">
        <v>6</v>
      </c>
      <c r="AH58" s="2"/>
      <c r="AI58" s="2"/>
      <c r="AJ58" s="2"/>
      <c r="AK58" s="8"/>
    </row>
    <row r="59" spans="1:37" s="13" customFormat="1" ht="18" customHeight="1">
      <c r="A59" s="5" t="s">
        <v>67</v>
      </c>
      <c r="B59" s="3">
        <f>P55</f>
        <v>2</v>
      </c>
      <c r="C59" s="3" t="str">
        <f>IF(B59&gt;D59,"○",IF(B59&lt;D59,"●"," "))</f>
        <v>○</v>
      </c>
      <c r="D59" s="4">
        <f>N55</f>
        <v>0</v>
      </c>
      <c r="E59" s="6">
        <f>P56</f>
        <v>2</v>
      </c>
      <c r="F59" s="3" t="str">
        <f>IF(E59&gt;G59,"○",IF(E59&lt;G59,"●"," "))</f>
        <v>●</v>
      </c>
      <c r="G59" s="4">
        <f>N56</f>
        <v>7</v>
      </c>
      <c r="H59" s="3">
        <f>P57</f>
        <v>0</v>
      </c>
      <c r="I59" s="3" t="str">
        <f>IF(H59&gt;J59,"○",IF(H59&lt;J59,"●"," "))</f>
        <v>●</v>
      </c>
      <c r="J59" s="4">
        <f>N57</f>
        <v>2</v>
      </c>
      <c r="K59" s="3">
        <f>P58</f>
        <v>10</v>
      </c>
      <c r="L59" s="3" t="str">
        <f>IF(K59&gt;M59,"○",IF(K59&lt;M59,"●"," "))</f>
        <v>○</v>
      </c>
      <c r="M59" s="4">
        <f>N58</f>
        <v>0</v>
      </c>
      <c r="N59" s="19"/>
      <c r="O59" s="22"/>
      <c r="P59" s="23"/>
      <c r="Q59" s="3">
        <v>9</v>
      </c>
      <c r="R59" s="3" t="str">
        <f>IF(Q59&gt;S59,"○",IF(Q59&lt;S59,"●"," "))</f>
        <v>○</v>
      </c>
      <c r="S59" s="4">
        <v>0</v>
      </c>
      <c r="T59" s="3"/>
      <c r="U59" s="3" t="str">
        <f t="shared" si="36"/>
        <v> </v>
      </c>
      <c r="V59" s="4"/>
      <c r="W59" s="3"/>
      <c r="X59" s="3" t="str">
        <f t="shared" si="37"/>
        <v> </v>
      </c>
      <c r="Y59" s="4"/>
      <c r="Z59" s="7">
        <f t="shared" si="38"/>
        <v>3</v>
      </c>
      <c r="AA59" s="7">
        <f t="shared" si="39"/>
        <v>0</v>
      </c>
      <c r="AB59" s="7">
        <f t="shared" si="40"/>
        <v>2</v>
      </c>
      <c r="AC59" s="6">
        <f t="shared" si="41"/>
        <v>9</v>
      </c>
      <c r="AD59" s="6">
        <f>E59+H59+K59+B59+Q59+T59+W59</f>
        <v>23</v>
      </c>
      <c r="AE59" s="6">
        <f>G59+J59+M59+D59+S59+V59+Y59</f>
        <v>9</v>
      </c>
      <c r="AF59" s="7">
        <f t="shared" si="42"/>
        <v>14</v>
      </c>
      <c r="AG59" s="7">
        <v>3</v>
      </c>
      <c r="AH59" s="2"/>
      <c r="AI59" s="2"/>
      <c r="AJ59" s="2"/>
      <c r="AK59" s="11"/>
    </row>
    <row r="60" spans="1:37" s="13" customFormat="1" ht="18" customHeight="1">
      <c r="A60" s="5" t="s">
        <v>68</v>
      </c>
      <c r="B60" s="3">
        <f>S55</f>
        <v>1</v>
      </c>
      <c r="C60" s="3" t="str">
        <f>IF(B60&gt;D60,"○",IF(B60&lt;D60,"●"," "))</f>
        <v>●</v>
      </c>
      <c r="D60" s="4">
        <f>Q55</f>
        <v>3</v>
      </c>
      <c r="E60" s="6">
        <f>S56</f>
        <v>0</v>
      </c>
      <c r="F60" s="3" t="str">
        <f>IF(E60&gt;G60,"○",IF(E60&lt;G60,"●"," "))</f>
        <v>●</v>
      </c>
      <c r="G60" s="4">
        <f>Q56</f>
        <v>9</v>
      </c>
      <c r="H60" s="3">
        <f>S57</f>
        <v>0</v>
      </c>
      <c r="I60" s="3" t="str">
        <f>IF(H60&gt;J60,"○",IF(H60&lt;J60,"●"," "))</f>
        <v>●</v>
      </c>
      <c r="J60" s="4">
        <f>Q57</f>
        <v>17</v>
      </c>
      <c r="K60" s="3">
        <f>S58</f>
        <v>2</v>
      </c>
      <c r="L60" s="3" t="str">
        <f>IF(K60&gt;M60,"○",IF(K60&lt;M60,"●"," "))</f>
        <v>○</v>
      </c>
      <c r="M60" s="4">
        <f>Q58</f>
        <v>0</v>
      </c>
      <c r="N60" s="3">
        <f>S59</f>
        <v>0</v>
      </c>
      <c r="O60" s="3" t="str">
        <f>IF(N60&gt;P60,"○",IF(N60&lt;P60,"●"," "))</f>
        <v>●</v>
      </c>
      <c r="P60" s="4">
        <f>Q59</f>
        <v>9</v>
      </c>
      <c r="Q60" s="19"/>
      <c r="R60" s="20"/>
      <c r="S60" s="21"/>
      <c r="T60" s="3"/>
      <c r="U60" s="3" t="str">
        <f t="shared" si="36"/>
        <v> </v>
      </c>
      <c r="V60" s="4"/>
      <c r="W60" s="3"/>
      <c r="X60" s="3" t="str">
        <f t="shared" si="37"/>
        <v> </v>
      </c>
      <c r="Y60" s="4"/>
      <c r="Z60" s="7">
        <f t="shared" si="38"/>
        <v>1</v>
      </c>
      <c r="AA60" s="7">
        <f t="shared" si="39"/>
        <v>0</v>
      </c>
      <c r="AB60" s="7">
        <f t="shared" si="40"/>
        <v>4</v>
      </c>
      <c r="AC60" s="6">
        <f t="shared" si="41"/>
        <v>3</v>
      </c>
      <c r="AD60" s="6">
        <f>E60+H60+K60+N60+B60+T60+W60</f>
        <v>3</v>
      </c>
      <c r="AE60" s="6">
        <f>G60+J60+M60+P60+D60+V60+Y60</f>
        <v>38</v>
      </c>
      <c r="AF60" s="7">
        <f t="shared" si="42"/>
        <v>-35</v>
      </c>
      <c r="AG60" s="7">
        <v>5</v>
      </c>
      <c r="AH60" s="2"/>
      <c r="AI60" s="2"/>
      <c r="AJ60" s="2"/>
      <c r="AK60" s="11"/>
    </row>
  </sheetData>
  <sheetProtection/>
  <mergeCells count="87">
    <mergeCell ref="T45:V45"/>
    <mergeCell ref="W45:Y45"/>
    <mergeCell ref="E47:G47"/>
    <mergeCell ref="H48:J48"/>
    <mergeCell ref="K49:M49"/>
    <mergeCell ref="N50:P50"/>
    <mergeCell ref="N36:P36"/>
    <mergeCell ref="N41:P41"/>
    <mergeCell ref="Q42:S42"/>
    <mergeCell ref="B45:D45"/>
    <mergeCell ref="E45:G45"/>
    <mergeCell ref="H45:J45"/>
    <mergeCell ref="K45:M45"/>
    <mergeCell ref="N45:P45"/>
    <mergeCell ref="Q45:S45"/>
    <mergeCell ref="B37:D37"/>
    <mergeCell ref="E38:G38"/>
    <mergeCell ref="H39:J39"/>
    <mergeCell ref="K40:M40"/>
    <mergeCell ref="B36:D36"/>
    <mergeCell ref="E36:G36"/>
    <mergeCell ref="H36:J36"/>
    <mergeCell ref="K36:M36"/>
    <mergeCell ref="Q36:S36"/>
    <mergeCell ref="T27:V27"/>
    <mergeCell ref="W27:Y27"/>
    <mergeCell ref="B28:D28"/>
    <mergeCell ref="E29:G29"/>
    <mergeCell ref="H30:J30"/>
    <mergeCell ref="K31:M31"/>
    <mergeCell ref="Q33:S33"/>
    <mergeCell ref="T36:V36"/>
    <mergeCell ref="W36:Y36"/>
    <mergeCell ref="K22:M22"/>
    <mergeCell ref="N23:P23"/>
    <mergeCell ref="Q24:S24"/>
    <mergeCell ref="B27:D27"/>
    <mergeCell ref="E27:G27"/>
    <mergeCell ref="K27:M27"/>
    <mergeCell ref="N27:P27"/>
    <mergeCell ref="Q27:S27"/>
    <mergeCell ref="H27:J27"/>
    <mergeCell ref="T18:V18"/>
    <mergeCell ref="W18:Y18"/>
    <mergeCell ref="B19:D19"/>
    <mergeCell ref="E20:G20"/>
    <mergeCell ref="H21:J21"/>
    <mergeCell ref="B18:D18"/>
    <mergeCell ref="W54:Y54"/>
    <mergeCell ref="H57:J57"/>
    <mergeCell ref="E18:G18"/>
    <mergeCell ref="H18:J18"/>
    <mergeCell ref="K18:M18"/>
    <mergeCell ref="N32:P32"/>
    <mergeCell ref="Q51:S51"/>
    <mergeCell ref="E54:G54"/>
    <mergeCell ref="H54:J54"/>
    <mergeCell ref="K54:M54"/>
    <mergeCell ref="E56:G56"/>
    <mergeCell ref="Q7:S7"/>
    <mergeCell ref="T54:V54"/>
    <mergeCell ref="B54:D54"/>
    <mergeCell ref="N54:P54"/>
    <mergeCell ref="Q54:S54"/>
    <mergeCell ref="N18:P18"/>
    <mergeCell ref="T7:V7"/>
    <mergeCell ref="T14:V14"/>
    <mergeCell ref="Q18:S18"/>
    <mergeCell ref="K58:M58"/>
    <mergeCell ref="N59:P59"/>
    <mergeCell ref="Q60:S60"/>
    <mergeCell ref="B46:D46"/>
    <mergeCell ref="B8:D8"/>
    <mergeCell ref="E9:G9"/>
    <mergeCell ref="H10:J10"/>
    <mergeCell ref="K11:M11"/>
    <mergeCell ref="Q13:S13"/>
    <mergeCell ref="B55:D55"/>
    <mergeCell ref="W15:Y15"/>
    <mergeCell ref="N12:P12"/>
    <mergeCell ref="A1:AG1"/>
    <mergeCell ref="H7:J7"/>
    <mergeCell ref="B7:D7"/>
    <mergeCell ref="E7:G7"/>
    <mergeCell ref="K7:M7"/>
    <mergeCell ref="N7:P7"/>
    <mergeCell ref="W7:Y7"/>
  </mergeCells>
  <printOptions/>
  <pageMargins left="0.41" right="0.4" top="0.53" bottom="0.34" header="0.512" footer="0.27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細尾　善子</dc:creator>
  <cp:keywords/>
  <dc:description/>
  <cp:lastModifiedBy>大槻 祐司</cp:lastModifiedBy>
  <cp:lastPrinted>2015-05-19T23:23:06Z</cp:lastPrinted>
  <dcterms:created xsi:type="dcterms:W3CDTF">2006-01-09T06:15:52Z</dcterms:created>
  <dcterms:modified xsi:type="dcterms:W3CDTF">2015-05-25T03:38:45Z</dcterms:modified>
  <cp:category/>
  <cp:version/>
  <cp:contentType/>
  <cp:contentStatus/>
</cp:coreProperties>
</file>